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45" i="1" l="1"/>
  <c r="E243" i="1" s="1"/>
  <c r="E242" i="1" s="1"/>
  <c r="E130" i="1" s="1"/>
  <c r="E121" i="1" s="1"/>
  <c r="E119" i="1" s="1"/>
  <c r="A242" i="1"/>
  <c r="E235" i="1"/>
  <c r="E232" i="1"/>
  <c r="E231" i="1" s="1"/>
  <c r="E127" i="1" s="1"/>
  <c r="A231" i="1"/>
  <c r="E227" i="1"/>
  <c r="E219" i="1"/>
  <c r="E215" i="1"/>
  <c r="E213" i="1" s="1"/>
  <c r="E209" i="1"/>
  <c r="E207" i="1" s="1"/>
  <c r="E200" i="1"/>
  <c r="E197" i="1" s="1"/>
  <c r="E196" i="1" s="1"/>
  <c r="E128" i="1" s="1"/>
  <c r="A196" i="1"/>
  <c r="E187" i="1"/>
  <c r="E185" i="1"/>
  <c r="E184" i="1" s="1"/>
  <c r="E129" i="1" s="1"/>
  <c r="A184" i="1"/>
  <c r="E175" i="1"/>
  <c r="E172" i="1"/>
  <c r="E165" i="1"/>
  <c r="E161" i="1"/>
  <c r="E155" i="1"/>
  <c r="E118" i="1" s="1"/>
  <c r="E149" i="1"/>
  <c r="E146" i="1"/>
  <c r="E143" i="1" s="1"/>
  <c r="E137" i="1"/>
  <c r="E134" i="1" s="1"/>
  <c r="A133" i="1"/>
  <c r="E114" i="1"/>
  <c r="F91" i="1"/>
  <c r="F76" i="1"/>
  <c r="F73" i="1" s="1"/>
  <c r="F61" i="1"/>
  <c r="F49" i="1"/>
  <c r="F46" i="1" s="1"/>
  <c r="F42" i="1"/>
  <c r="E113" i="1" l="1"/>
  <c r="E111" i="1" s="1"/>
  <c r="E170" i="1"/>
  <c r="E133" i="1" s="1"/>
  <c r="E126" i="1" s="1"/>
  <c r="E124" i="1" s="1"/>
  <c r="H111" i="1" s="1"/>
  <c r="H113" i="1" s="1"/>
  <c r="H114" i="1" s="1"/>
</calcChain>
</file>

<file path=xl/sharedStrings.xml><?xml version="1.0" encoding="utf-8"?>
<sst xmlns="http://schemas.openxmlformats.org/spreadsheetml/2006/main" count="328" uniqueCount="201">
  <si>
    <t>УТВЕРЖДАЮ</t>
  </si>
  <si>
    <t>Начальник управления образования                                         Ванинского муниципального района Хабаровского края</t>
  </si>
  <si>
    <t>__________________    Голованов М.Л.</t>
  </si>
  <si>
    <t>"_______"________________ 20____г.</t>
  </si>
  <si>
    <t>м.п.</t>
  </si>
  <si>
    <t>План финансово - хозяйственной деятельности</t>
  </si>
  <si>
    <t xml:space="preserve">на 2014  год </t>
  </si>
  <si>
    <t>КОДЫ</t>
  </si>
  <si>
    <t>Форма по КФД</t>
  </si>
  <si>
    <r>
      <t>"</t>
    </r>
    <r>
      <rPr>
        <b/>
        <u/>
        <sz val="11"/>
        <rFont val="Times New Roman"/>
        <family val="1"/>
        <charset val="204"/>
      </rPr>
      <t xml:space="preserve">  09  </t>
    </r>
    <r>
      <rPr>
        <b/>
        <sz val="11"/>
        <rFont val="Times New Roman"/>
        <family val="1"/>
        <charset val="204"/>
      </rPr>
      <t xml:space="preserve">" </t>
    </r>
    <r>
      <rPr>
        <b/>
        <u/>
        <sz val="11"/>
        <rFont val="Times New Roman"/>
        <family val="1"/>
        <charset val="204"/>
      </rPr>
      <t xml:space="preserve">   января  </t>
    </r>
    <r>
      <rPr>
        <b/>
        <sz val="11"/>
        <rFont val="Times New Roman"/>
        <family val="1"/>
        <charset val="204"/>
      </rPr>
      <t xml:space="preserve"> 20</t>
    </r>
    <r>
      <rPr>
        <b/>
        <u/>
        <sz val="11"/>
        <rFont val="Times New Roman"/>
        <family val="1"/>
        <charset val="204"/>
      </rPr>
      <t xml:space="preserve">  14  </t>
    </r>
    <r>
      <rPr>
        <b/>
        <sz val="11"/>
        <rFont val="Times New Roman"/>
        <family val="1"/>
        <charset val="204"/>
      </rPr>
      <t>г.</t>
    </r>
  </si>
  <si>
    <t>Дата</t>
  </si>
  <si>
    <t>Наименование муниципального бюджетного (или автономного) учреждения образования (подразделения)</t>
  </si>
  <si>
    <t>Муниципальное бюджетное общеобразовательное учреждение средняя общеобразовательная школа № 4 городского поселения «Рабочий поселок Ванино» Ванинского муниципального района Хабаровского края</t>
  </si>
  <si>
    <t>по ОКПО</t>
  </si>
  <si>
    <t>ИНН / КПП</t>
  </si>
  <si>
    <t xml:space="preserve">2709009960 / 270901001
</t>
  </si>
  <si>
    <t>Единица измерения</t>
  </si>
  <si>
    <t>руб.</t>
  </si>
  <si>
    <t>по ОКЕИ</t>
  </si>
  <si>
    <t>Наименование органа, осуществляющего функции и полномочия учредителя               Управления образования Ванинского муниципального района</t>
  </si>
  <si>
    <t>Муниципальное казенное учреждение «Централизованная бухгалтерия учреждений образования» Ванинского муниципального района Хабаровского края</t>
  </si>
  <si>
    <t>Адрес фактического местонахождения муниципального бюджетного (или автономного) учреждения образования (подразделения)</t>
  </si>
  <si>
    <t>682860, Хабаровский край, р.п. Ванино, ул. Молодежная, д.6</t>
  </si>
  <si>
    <t xml:space="preserve">I.  Сведения о деятельности муниципального бюджетного  учреждения образования </t>
  </si>
  <si>
    <t>1.1. Цели деятельности муниципального бюджетного  учреждения образования :                                                                      Формирования общей культуры личности, адаптации личности к жизни в обществе, на создание основы для осознанного выбора и освоения профессиональных образовательных программ.</t>
  </si>
  <si>
    <t xml:space="preserve">1.2. Виды деятельности муниципального бюджетного  учреждения образования:                                                                
Предоставление общедоступного бесплатного начального общего образования;                                                                                                                                                  Предоставление общедоступного бесплатного основного общего образования;
Предоставление общедоступного бесплатного среднего (полного) общего образования.                                                                                                                                                                                                                              
</t>
  </si>
  <si>
    <t>1.3. Перечень услуг (работ), осуществляемых на платной основе:                                                                               Определен уставом, дошкольное образовательное учреждение может реализовывать дополнительные программы и оказывать дополнительные образовательные услуги за пределами определяющих его статус образовательных программ с учетом потребности семьи и на основании договора, заключаемого между дошкольным образовательным учреждением и родителями (законными представителями).</t>
  </si>
  <si>
    <t>II. Показатели финансового состояния учреждения</t>
  </si>
  <si>
    <t>Наименование показателя</t>
  </si>
  <si>
    <t>Сумма</t>
  </si>
  <si>
    <r>
      <t>I. Нефинансовые активы, всего</t>
    </r>
    <r>
      <rPr>
        <sz val="10"/>
        <rFont val="Times New Roman"/>
        <family val="1"/>
        <charset val="204"/>
      </rPr>
      <t>:</t>
    </r>
  </si>
  <si>
    <t>из них:</t>
  </si>
  <si>
    <t>1.1. Общая балансовая стоимость недвижимого муниципального имущества, всего</t>
  </si>
  <si>
    <t xml:space="preserve">       в том числе:</t>
  </si>
  <si>
    <t>1.1.1. Стоимость имущества, закрепленного собственником имущества за муниципальным бюджетным (или автономным) учреждением образования на праве оперативного управления</t>
  </si>
  <si>
    <t>1.1.2. Стоимость имущества, приобретенного государственным бюджетным  (или автономным) учреждением образования (подразделением) за счет выделенных собственником имущества учреждения средств</t>
  </si>
  <si>
    <t>1.1.3. Стоимость имущества, приобретенного муниципальным бюджетным учреждением (подразделением) за счет доходов, полученных от платной и иной приносящей доход деятельности</t>
  </si>
  <si>
    <t>1.1.4. Остаточная стоимость недвижимого муниципального имущества</t>
  </si>
  <si>
    <t>1.2. Общая балансовая стоимость движимого муниципального имущества, всего</t>
  </si>
  <si>
    <t>1.2.1. Общая балансовая стоимость особо ценного движимого имущества</t>
  </si>
  <si>
    <t>1.2.2. Остаточная стоимость особо ценного движимого имущества</t>
  </si>
  <si>
    <t>II. Финансовые активы, всего</t>
  </si>
  <si>
    <t xml:space="preserve">2.1. Дебиторская задолженность по доходам, полученным за счет средств бюджета </t>
  </si>
  <si>
    <t>2.2. Дебиторская задолженность по выданным авансам, полученным за счет средств  бюджета всего:</t>
  </si>
  <si>
    <t>2.2.1. по выданным авансам на услуги связи</t>
  </si>
  <si>
    <t>2.2.2. по выданным авансам на транспортные услуги</t>
  </si>
  <si>
    <t>2.2.3. по выданным авансам на коммунальные услуги</t>
  </si>
  <si>
    <t>2.2.4. по выданным авансам на услуги по содержанию имущества</t>
  </si>
  <si>
    <t>2.2.5. по выданным авансам на прочие услуги</t>
  </si>
  <si>
    <t>2.2.6. по выданным авансам на приобретение основных средств</t>
  </si>
  <si>
    <t>2.2.7. по выданным авансам на приобретение нематериальных активов</t>
  </si>
  <si>
    <t>2.2.8. по выданным авансам на приобретение непроизведенных активов</t>
  </si>
  <si>
    <t>2.2.9. по выданным авансам на приобретение материальных запасов</t>
  </si>
  <si>
    <t>2.2.10. по выданным авансам на прочие расходы</t>
  </si>
  <si>
    <t>2.3. Дебиторская задолженность по выданным авансам за счет доходов, полученных от платной и иной приносящей доход деятельности, всего:</t>
  </si>
  <si>
    <t>2.3.1. по выданным авансам на услуги связи</t>
  </si>
  <si>
    <t>2.3.2. по выданным авансам на транспортные услуги</t>
  </si>
  <si>
    <t>2.3.3. по выданным авансам на коммунальные услуги</t>
  </si>
  <si>
    <t>2.3.4. по выданным авансам на услуги по содержанию имущества</t>
  </si>
  <si>
    <t>2.3.5. по выданным авансам на прочие услуги</t>
  </si>
  <si>
    <t>2.3.6. по выданным авансам на приобретение основных средств</t>
  </si>
  <si>
    <t>2.3.7. по выданным авансам на приобретение нематериальных активов</t>
  </si>
  <si>
    <t>2.3.8. по выданным авансам на приобретение непроизведенных активов</t>
  </si>
  <si>
    <t>2.3.9. по выданным авансам на приобретение материальных запасов</t>
  </si>
  <si>
    <t>2.3.10. по выданным авансам на прочие расходы</t>
  </si>
  <si>
    <t>III. Обязательства, всего</t>
  </si>
  <si>
    <t>3.1. Просроченная кредиторская задолженность</t>
  </si>
  <si>
    <t>3.2. Кредиторская задолженность по расчетам с поставщиками и подрядчиками за счет средств бюджета Ванинского муниципального района, всего:</t>
  </si>
  <si>
    <t xml:space="preserve">3.2.1.  по начислениям на выплаты по оплате труда </t>
  </si>
  <si>
    <t>3.2.2.  по оплате услуг связи</t>
  </si>
  <si>
    <t>3.2.3. по оплате транспортных услуг</t>
  </si>
  <si>
    <t>3.2.4. по оплате коммунальных услуг</t>
  </si>
  <si>
    <t>3.2.5. по оплате услуг по содержанию имущества</t>
  </si>
  <si>
    <t>3.2.6. по оплате прочих услуг</t>
  </si>
  <si>
    <t>3.2.7. по приобретению основных средств</t>
  </si>
  <si>
    <t>3.2.8. по приобретению нематериальных активов</t>
  </si>
  <si>
    <t>3.2.9. по приобретению непроизведенных активов</t>
  </si>
  <si>
    <t>3.2.10. по приобретению материальных запасов</t>
  </si>
  <si>
    <t>3.2.11. по оплате прочих расходов</t>
  </si>
  <si>
    <t>3.2.12. по платежам в бюджет</t>
  </si>
  <si>
    <t>3.2.13. по прочим расчетам с кредиторами</t>
  </si>
  <si>
    <t>3.3.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всего:</t>
  </si>
  <si>
    <t xml:space="preserve">3.3.1.  по начислениям на выплаты по оплате труда </t>
  </si>
  <si>
    <t>3.3.2.  по оплате услуг связи</t>
  </si>
  <si>
    <t>3.3.3. по оплате транспортных услуг</t>
  </si>
  <si>
    <t>3.3.4. по оплате коммунальных услуг</t>
  </si>
  <si>
    <t>3.3.5. по оплате услуг по содержанию имущества</t>
  </si>
  <si>
    <t>3.3.6. по оплате прочих услуг</t>
  </si>
  <si>
    <t>3.3.7. по приобретению основных средств</t>
  </si>
  <si>
    <t>3.3.8. по приобретению нематериальных активов</t>
  </si>
  <si>
    <t>3.3.9. по приобретению непроизведенных активов</t>
  </si>
  <si>
    <t>3.3.10. по приобретению материальных запасов</t>
  </si>
  <si>
    <t>3.3.11. по оплате прочих расходов</t>
  </si>
  <si>
    <t>3.3.12. по платежам в бюджет</t>
  </si>
  <si>
    <t>3.3.13. по прочим расчетам с кредиторами</t>
  </si>
  <si>
    <t>III. Показатели по поступлениям и выплатам учреждения</t>
  </si>
  <si>
    <t>Код по бюджетной классификации операции сектора государственного управления</t>
  </si>
  <si>
    <t>Всего</t>
  </si>
  <si>
    <t>в том числе</t>
  </si>
  <si>
    <t>операции по лицевым счетам, открытым в органах Федерального казначейства</t>
  </si>
  <si>
    <t xml:space="preserve">операции по счетам, открытым в кредитных организациях </t>
  </si>
  <si>
    <t>Планируемый остаток средств на начало планируемого года</t>
  </si>
  <si>
    <t>Х</t>
  </si>
  <si>
    <t>Поступления, всего:</t>
  </si>
  <si>
    <t>в том числе:</t>
  </si>
  <si>
    <t xml:space="preserve">Субсидии на выполнении муниципального задания </t>
  </si>
  <si>
    <t>Субсидии на выполнении муниципального задания по нормативу всего</t>
  </si>
  <si>
    <t>Услуга 1 Предоставления общегодоступного бесплатного начального, основного общего и среднего (полного) общего образования в очной форме</t>
  </si>
  <si>
    <t>Услуга 2 Организация отдыха в каникулярное время</t>
  </si>
  <si>
    <t>Субсидии на содержание имущества</t>
  </si>
  <si>
    <t>Поступления от иной приносящей доход деятельности, всего:</t>
  </si>
  <si>
    <t>Поступления от оказания муниципальным бюджетным (или автономным) учреждением образования  (подразделением) услуг (выполнения работ) , предоставление которых для физических и юридических лиц осуществляется на платной основе, всего</t>
  </si>
  <si>
    <t>Планируемый остаток средств на конец планируемого года</t>
  </si>
  <si>
    <t>Выплаты, всего:</t>
  </si>
  <si>
    <t>803 07 02 0820003</t>
  </si>
  <si>
    <t>803 07 02 0820624</t>
  </si>
  <si>
    <t>803 07 02 0820594</t>
  </si>
  <si>
    <t>803 10 04 0860634</t>
  </si>
  <si>
    <t>803 07 02 0820003(род.плата)</t>
  </si>
  <si>
    <t>Оплата труда и начисления на выплаты по оплате труда, всего</t>
  </si>
  <si>
    <t>Заработная плата</t>
  </si>
  <si>
    <t>Прочие выплаты</t>
  </si>
  <si>
    <t>проезд</t>
  </si>
  <si>
    <t>212.901</t>
  </si>
  <si>
    <t>методическая литература</t>
  </si>
  <si>
    <t>212.902</t>
  </si>
  <si>
    <t>командировочные расходы</t>
  </si>
  <si>
    <t>212.903</t>
  </si>
  <si>
    <t>прочие</t>
  </si>
  <si>
    <t>212.904</t>
  </si>
  <si>
    <t>Начисления на выплаты по оплате труда</t>
  </si>
  <si>
    <t>Оплата работ, услуг, всего</t>
  </si>
  <si>
    <t>Услуги связи</t>
  </si>
  <si>
    <t>Транспортные услуги</t>
  </si>
  <si>
    <t>222.905</t>
  </si>
  <si>
    <t>222.906</t>
  </si>
  <si>
    <t>Коммунальные услуги</t>
  </si>
  <si>
    <t>теплоэнергия</t>
  </si>
  <si>
    <t>223.907</t>
  </si>
  <si>
    <t>электроэнергия</t>
  </si>
  <si>
    <t>223.908</t>
  </si>
  <si>
    <t>водопотребление,водоотведение</t>
  </si>
  <si>
    <t>223.909</t>
  </si>
  <si>
    <t>горячее водоснабжение</t>
  </si>
  <si>
    <t>223.910</t>
  </si>
  <si>
    <t>Арендная плата за пользование имуществом</t>
  </si>
  <si>
    <t>Работы, услуги по содержанию имущества</t>
  </si>
  <si>
    <t>капитальный ремонт</t>
  </si>
  <si>
    <t>225.911</t>
  </si>
  <si>
    <t>содержание помещений</t>
  </si>
  <si>
    <t>225.912</t>
  </si>
  <si>
    <t>ремонт оборудования</t>
  </si>
  <si>
    <t>225.913</t>
  </si>
  <si>
    <t>текущий ремонт</t>
  </si>
  <si>
    <t>225.914</t>
  </si>
  <si>
    <t>225.915</t>
  </si>
  <si>
    <t>Прочие работы, услуги</t>
  </si>
  <si>
    <t>питание</t>
  </si>
  <si>
    <t>226.916</t>
  </si>
  <si>
    <t>226.917</t>
  </si>
  <si>
    <t>прочие(остаток на 01.01.2014)</t>
  </si>
  <si>
    <t>Социальное обеспечение, всего</t>
  </si>
  <si>
    <t>Пособия по социальной помощи населению</t>
  </si>
  <si>
    <t>Пенсии, пособия, выплачиваемые организациями сектора государственного управления</t>
  </si>
  <si>
    <t>Прочие расходы</t>
  </si>
  <si>
    <t xml:space="preserve">Поступление нефинансовых активов, всего </t>
  </si>
  <si>
    <t>Увеличение стоимости основных средств</t>
  </si>
  <si>
    <t>более 10 тыс.руб за единицу</t>
  </si>
  <si>
    <t>310.919</t>
  </si>
  <si>
    <t>до 10 тыс.руб за единицу</t>
  </si>
  <si>
    <t>310.920</t>
  </si>
  <si>
    <t>Увеличение стоимости материальных запасов</t>
  </si>
  <si>
    <t>медикаменты</t>
  </si>
  <si>
    <t>340.921</t>
  </si>
  <si>
    <t>340.922</t>
  </si>
  <si>
    <t>ГСМ</t>
  </si>
  <si>
    <t>340.923</t>
  </si>
  <si>
    <t>прочие материалы</t>
  </si>
  <si>
    <t>340.924</t>
  </si>
  <si>
    <t>мягкий инвентарь и обмундирование</t>
  </si>
  <si>
    <t>340.925</t>
  </si>
  <si>
    <t>340.926</t>
  </si>
  <si>
    <t>Начисления на выплаты по оплате труда(остаток на 01.01.2014)</t>
  </si>
  <si>
    <t>226.918</t>
  </si>
  <si>
    <t>учебные расходы</t>
  </si>
  <si>
    <t>питание(остаток на 01.01.2014)</t>
  </si>
  <si>
    <t>Справочно</t>
  </si>
  <si>
    <t>Объем публичных обязательств, всего</t>
  </si>
  <si>
    <t xml:space="preserve">Объем средств, поступающих учреждению (подразделению) во временное распоряжение, всего
</t>
  </si>
  <si>
    <t>Директор МБОУ СОШ №4</t>
  </si>
  <si>
    <t>Трусова Л.А.</t>
  </si>
  <si>
    <t>(подпись)</t>
  </si>
  <si>
    <t>(расшифровка подписи)</t>
  </si>
  <si>
    <t>Директор МКУ «ЦБУО»</t>
  </si>
  <si>
    <t>Чубуров В.И.</t>
  </si>
  <si>
    <t>Главный бухгалтер МКУ «ЦБУО»</t>
  </si>
  <si>
    <t>Хиневич С.И.</t>
  </si>
  <si>
    <t xml:space="preserve"> Экономист 2 категории МКУ «ЦБУО»</t>
  </si>
  <si>
    <t>Бондаренко И.А.</t>
  </si>
  <si>
    <t>8 (42137) 55128</t>
  </si>
  <si>
    <t>"_____"________________ 20____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</si>
</sst>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43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8" fillId="0" borderId="0" xfId="1" applyFont="1" applyAlignment="1">
      <alignment horizontal="center" vertical="top" wrapText="1"/>
    </xf>
    <xf numFmtId="0" fontId="8" fillId="0" borderId="0" xfId="1" applyFont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center" vertical="top" wrapText="1"/>
    </xf>
    <xf numFmtId="0" fontId="10" fillId="0" borderId="1" xfId="1" applyFont="1" applyBorder="1" applyAlignment="1">
      <alignment vertical="top" wrapText="1"/>
    </xf>
    <xf numFmtId="0" fontId="10" fillId="0" borderId="2" xfId="1" applyFont="1" applyBorder="1" applyAlignment="1">
      <alignment vertical="top" wrapText="1"/>
    </xf>
    <xf numFmtId="0" fontId="10" fillId="0" borderId="3" xfId="1" applyFont="1" applyBorder="1" applyAlignment="1">
      <alignment vertical="top" wrapText="1"/>
    </xf>
    <xf numFmtId="0" fontId="10" fillId="0" borderId="0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vertical="top" wrapText="1"/>
    </xf>
    <xf numFmtId="0" fontId="10" fillId="0" borderId="0" xfId="1" applyFont="1" applyAlignment="1">
      <alignment horizontal="left" vertical="top" wrapText="1"/>
    </xf>
    <xf numFmtId="0" fontId="2" fillId="0" borderId="0" xfId="1" applyFont="1" applyBorder="1" applyAlignment="1">
      <alignment vertical="top" wrapText="1"/>
    </xf>
    <xf numFmtId="43" fontId="10" fillId="0" borderId="1" xfId="1" applyNumberFormat="1" applyFont="1" applyBorder="1" applyAlignment="1">
      <alignment vertical="center" wrapText="1"/>
    </xf>
    <xf numFmtId="0" fontId="11" fillId="0" borderId="5" xfId="1" applyFont="1" applyBorder="1" applyAlignment="1">
      <alignment horizontal="center" vertical="top" wrapText="1"/>
    </xf>
    <xf numFmtId="43" fontId="11" fillId="0" borderId="1" xfId="1" applyNumberFormat="1" applyFont="1" applyBorder="1" applyAlignment="1">
      <alignment vertical="center" wrapText="1"/>
    </xf>
    <xf numFmtId="43" fontId="7" fillId="0" borderId="0" xfId="1" applyNumberFormat="1" applyFont="1" applyAlignment="1">
      <alignment vertical="top" wrapText="1"/>
    </xf>
    <xf numFmtId="0" fontId="10" fillId="0" borderId="5" xfId="1" applyFont="1" applyBorder="1" applyAlignment="1">
      <alignment horizontal="center" vertical="top" wrapText="1"/>
    </xf>
    <xf numFmtId="0" fontId="7" fillId="0" borderId="0" xfId="1" applyFont="1" applyAlignment="1">
      <alignment vertical="top" wrapText="1"/>
    </xf>
    <xf numFmtId="43" fontId="10" fillId="3" borderId="1" xfId="1" applyNumberFormat="1" applyFont="1" applyFill="1" applyBorder="1" applyAlignment="1">
      <alignment vertical="center" wrapText="1"/>
    </xf>
    <xf numFmtId="41" fontId="10" fillId="0" borderId="5" xfId="1" applyNumberFormat="1" applyFont="1" applyBorder="1" applyAlignment="1">
      <alignment horizontal="center" vertical="top" wrapText="1"/>
    </xf>
    <xf numFmtId="43" fontId="11" fillId="0" borderId="1" xfId="1" applyNumberFormat="1" applyFont="1" applyBorder="1" applyAlignment="1">
      <alignment horizontal="center" vertical="center" wrapText="1"/>
    </xf>
    <xf numFmtId="43" fontId="11" fillId="0" borderId="1" xfId="1" applyNumberFormat="1" applyFont="1" applyFill="1" applyBorder="1" applyAlignment="1">
      <alignment horizontal="center" vertical="center" wrapText="1"/>
    </xf>
    <xf numFmtId="43" fontId="10" fillId="0" borderId="1" xfId="1" applyNumberFormat="1" applyFont="1" applyBorder="1" applyAlignment="1">
      <alignment horizontal="center" vertical="center" wrapText="1"/>
    </xf>
    <xf numFmtId="43" fontId="11" fillId="3" borderId="1" xfId="1" applyNumberFormat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vertical="top" wrapText="1"/>
    </xf>
    <xf numFmtId="0" fontId="10" fillId="0" borderId="5" xfId="1" applyFont="1" applyBorder="1" applyAlignment="1">
      <alignment horizontal="right" vertical="center"/>
    </xf>
    <xf numFmtId="0" fontId="10" fillId="0" borderId="8" xfId="1" applyFont="1" applyBorder="1" applyAlignment="1">
      <alignment horizontal="right" vertical="center"/>
    </xf>
    <xf numFmtId="43" fontId="10" fillId="0" borderId="3" xfId="1" applyNumberFormat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right" vertical="top" wrapText="1"/>
    </xf>
    <xf numFmtId="0" fontId="10" fillId="0" borderId="7" xfId="1" applyFont="1" applyBorder="1" applyAlignment="1">
      <alignment horizontal="right" vertical="top" wrapText="1"/>
    </xf>
    <xf numFmtId="0" fontId="10" fillId="0" borderId="6" xfId="1" applyFont="1" applyBorder="1" applyAlignment="1">
      <alignment horizontal="right" vertical="top" wrapText="1"/>
    </xf>
    <xf numFmtId="0" fontId="10" fillId="0" borderId="7" xfId="1" applyFont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43" fontId="11" fillId="3" borderId="1" xfId="1" applyNumberFormat="1" applyFont="1" applyFill="1" applyBorder="1" applyAlignment="1">
      <alignment horizontal="center" vertical="top" wrapText="1"/>
    </xf>
    <xf numFmtId="43" fontId="10" fillId="0" borderId="1" xfId="1" applyNumberFormat="1" applyFont="1" applyBorder="1" applyAlignment="1">
      <alignment horizontal="center" vertical="top" wrapText="1"/>
    </xf>
    <xf numFmtId="43" fontId="10" fillId="0" borderId="3" xfId="1" applyNumberFormat="1" applyFont="1" applyBorder="1" applyAlignment="1">
      <alignment horizontal="center" vertical="top" wrapText="1"/>
    </xf>
    <xf numFmtId="0" fontId="10" fillId="0" borderId="8" xfId="1" applyFont="1" applyBorder="1" applyAlignment="1">
      <alignment horizontal="center" vertical="center"/>
    </xf>
    <xf numFmtId="43" fontId="10" fillId="4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4" xfId="1" applyFont="1" applyBorder="1" applyAlignment="1">
      <alignment vertical="top" wrapText="1"/>
    </xf>
    <xf numFmtId="0" fontId="10" fillId="0" borderId="4" xfId="1" applyFont="1" applyBorder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1" applyFont="1" applyAlignment="1">
      <alignment horizontal="center" vertical="top" wrapText="1"/>
    </xf>
    <xf numFmtId="0" fontId="10" fillId="0" borderId="4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10" fillId="0" borderId="6" xfId="1" applyFont="1" applyBorder="1" applyAlignment="1">
      <alignment horizontal="left" vertical="top" wrapText="1"/>
    </xf>
    <xf numFmtId="0" fontId="10" fillId="0" borderId="1" xfId="1" applyFont="1" applyBorder="1" applyAlignment="1">
      <alignment vertical="top" wrapText="1"/>
    </xf>
    <xf numFmtId="0" fontId="10" fillId="0" borderId="5" xfId="1" applyFont="1" applyBorder="1" applyAlignment="1">
      <alignment horizontal="right" vertical="top" wrapText="1"/>
    </xf>
    <xf numFmtId="0" fontId="10" fillId="0" borderId="7" xfId="1" applyFont="1" applyBorder="1" applyAlignment="1">
      <alignment horizontal="right" vertical="top" wrapText="1"/>
    </xf>
    <xf numFmtId="0" fontId="10" fillId="0" borderId="6" xfId="1" applyFont="1" applyBorder="1" applyAlignment="1">
      <alignment horizontal="right" vertical="top" wrapText="1"/>
    </xf>
    <xf numFmtId="0" fontId="10" fillId="0" borderId="5" xfId="1" applyFont="1" applyBorder="1" applyAlignment="1">
      <alignment horizontal="right" vertical="top"/>
    </xf>
    <xf numFmtId="0" fontId="10" fillId="0" borderId="7" xfId="1" applyFont="1" applyBorder="1" applyAlignment="1">
      <alignment horizontal="right" vertical="top"/>
    </xf>
    <xf numFmtId="0" fontId="10" fillId="0" borderId="6" xfId="1" applyFont="1" applyBorder="1" applyAlignment="1">
      <alignment horizontal="right" vertical="top"/>
    </xf>
    <xf numFmtId="0" fontId="11" fillId="3" borderId="5" xfId="1" applyFont="1" applyFill="1" applyBorder="1" applyAlignment="1">
      <alignment horizontal="center" vertical="top" wrapText="1"/>
    </xf>
    <xf numFmtId="0" fontId="11" fillId="3" borderId="7" xfId="1" applyFont="1" applyFill="1" applyBorder="1" applyAlignment="1">
      <alignment horizontal="center" vertical="top" wrapText="1"/>
    </xf>
    <xf numFmtId="0" fontId="11" fillId="3" borderId="6" xfId="1" applyFont="1" applyFill="1" applyBorder="1" applyAlignment="1">
      <alignment horizontal="center" vertical="top" wrapText="1"/>
    </xf>
    <xf numFmtId="0" fontId="10" fillId="0" borderId="1" xfId="1" applyFont="1" applyBorder="1" applyAlignment="1">
      <alignment vertical="top" wrapText="1" shrinkToFit="1"/>
    </xf>
    <xf numFmtId="0" fontId="10" fillId="0" borderId="1" xfId="1" applyFont="1" applyBorder="1" applyAlignment="1">
      <alignment vertical="top"/>
    </xf>
    <xf numFmtId="0" fontId="10" fillId="0" borderId="5" xfId="1" applyFont="1" applyBorder="1" applyAlignment="1">
      <alignment vertical="top" wrapText="1"/>
    </xf>
    <xf numFmtId="0" fontId="10" fillId="0" borderId="7" xfId="1" applyFont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top" wrapText="1"/>
    </xf>
    <xf numFmtId="0" fontId="10" fillId="0" borderId="1" xfId="1" applyFont="1" applyFill="1" applyBorder="1" applyAlignment="1">
      <alignment vertical="top" wrapText="1"/>
    </xf>
    <xf numFmtId="0" fontId="11" fillId="0" borderId="5" xfId="1" applyFont="1" applyFill="1" applyBorder="1" applyAlignment="1">
      <alignment horizontal="center" vertical="top" wrapText="1"/>
    </xf>
    <xf numFmtId="0" fontId="11" fillId="0" borderId="7" xfId="1" applyFont="1" applyFill="1" applyBorder="1" applyAlignment="1">
      <alignment horizontal="center" vertical="top" wrapText="1"/>
    </xf>
    <xf numFmtId="0" fontId="11" fillId="0" borderId="6" xfId="1" applyFont="1" applyFill="1" applyBorder="1" applyAlignment="1">
      <alignment horizontal="center" vertical="top" wrapText="1"/>
    </xf>
    <xf numFmtId="0" fontId="11" fillId="0" borderId="5" xfId="1" applyNumberFormat="1" applyFont="1" applyFill="1" applyBorder="1" applyAlignment="1">
      <alignment horizontal="center" vertical="top" wrapText="1"/>
    </xf>
    <xf numFmtId="0" fontId="11" fillId="0" borderId="7" xfId="1" applyNumberFormat="1" applyFont="1" applyFill="1" applyBorder="1" applyAlignment="1">
      <alignment horizontal="center" vertical="top" wrapText="1"/>
    </xf>
    <xf numFmtId="0" fontId="11" fillId="0" borderId="6" xfId="1" applyNumberFormat="1" applyFont="1" applyFill="1" applyBorder="1" applyAlignment="1">
      <alignment horizontal="center" vertical="top" wrapText="1"/>
    </xf>
    <xf numFmtId="0" fontId="11" fillId="0" borderId="5" xfId="1" applyFont="1" applyBorder="1" applyAlignment="1">
      <alignment horizontal="center" vertical="top" wrapText="1"/>
    </xf>
    <xf numFmtId="0" fontId="11" fillId="0" borderId="7" xfId="1" applyFont="1" applyBorder="1" applyAlignment="1">
      <alignment horizontal="center" vertical="top" wrapText="1"/>
    </xf>
    <xf numFmtId="0" fontId="11" fillId="0" borderId="6" xfId="1" applyFont="1" applyBorder="1" applyAlignment="1">
      <alignment horizontal="center" vertical="top" wrapText="1"/>
    </xf>
    <xf numFmtId="0" fontId="11" fillId="0" borderId="1" xfId="1" applyFont="1" applyBorder="1" applyAlignment="1">
      <alignment vertical="top" wrapText="1"/>
    </xf>
    <xf numFmtId="0" fontId="11" fillId="0" borderId="5" xfId="1" applyFont="1" applyBorder="1" applyAlignment="1">
      <alignment horizontal="left" vertical="top" wrapText="1"/>
    </xf>
    <xf numFmtId="0" fontId="11" fillId="0" borderId="7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49" fontId="12" fillId="2" borderId="0" xfId="0" applyNumberFormat="1" applyFont="1" applyFill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center" wrapText="1"/>
    </xf>
    <xf numFmtId="43" fontId="10" fillId="0" borderId="5" xfId="1" applyNumberFormat="1" applyFont="1" applyBorder="1" applyAlignment="1">
      <alignment horizontal="center" vertical="top" wrapText="1"/>
    </xf>
    <xf numFmtId="43" fontId="10" fillId="0" borderId="6" xfId="1" applyNumberFormat="1" applyFont="1" applyBorder="1" applyAlignment="1">
      <alignment horizontal="center" vertical="top" wrapText="1"/>
    </xf>
    <xf numFmtId="2" fontId="10" fillId="0" borderId="5" xfId="1" applyNumberFormat="1" applyFont="1" applyBorder="1" applyAlignment="1">
      <alignment horizontal="right" vertical="top" wrapText="1"/>
    </xf>
    <xf numFmtId="2" fontId="10" fillId="0" borderId="6" xfId="1" applyNumberFormat="1" applyFont="1" applyBorder="1" applyAlignment="1">
      <alignment horizontal="right" vertical="top" wrapText="1"/>
    </xf>
    <xf numFmtId="0" fontId="10" fillId="0" borderId="3" xfId="1" applyFont="1" applyBorder="1" applyAlignment="1">
      <alignment horizontal="left" vertical="top" wrapText="1"/>
    </xf>
    <xf numFmtId="0" fontId="11" fillId="0" borderId="1" xfId="1" applyFont="1" applyBorder="1" applyAlignment="1">
      <alignment horizontal="left" vertical="top" wrapText="1"/>
    </xf>
    <xf numFmtId="43" fontId="11" fillId="0" borderId="5" xfId="1" applyNumberFormat="1" applyFont="1" applyBorder="1" applyAlignment="1">
      <alignment horizontal="center" vertical="top" wrapText="1"/>
    </xf>
    <xf numFmtId="43" fontId="11" fillId="0" borderId="6" xfId="1" applyNumberFormat="1" applyFont="1" applyBorder="1" applyAlignment="1">
      <alignment horizontal="center" vertical="top" wrapText="1"/>
    </xf>
    <xf numFmtId="43" fontId="10" fillId="0" borderId="1" xfId="1" applyNumberFormat="1" applyFont="1" applyBorder="1" applyAlignment="1">
      <alignment horizontal="center" vertical="top" wrapText="1"/>
    </xf>
    <xf numFmtId="0" fontId="11" fillId="0" borderId="4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left" vertical="top" wrapText="1"/>
    </xf>
    <xf numFmtId="0" fontId="11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3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</cellXfs>
  <cellStyles count="2">
    <cellStyle name="Обычный" xfId="0" builtinId="0"/>
    <cellStyle name="Обычный_РџСЂРёР»РѕР¶РµРЅРёРµ_Рє_РџРѕСЂСЏРґРєСѓ,_СѓС‚РІРµСЂР¶РґРµРЅРЅРѕРјСѓ_РїСЂРёРєР°Р·РѕРј_РїРѕ_С„РёРЅС…РѕР·РґРµСЏС‚_2.1(1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1"/>
  <sheetViews>
    <sheetView tabSelected="1" workbookViewId="0"/>
  </sheetViews>
  <sheetFormatPr defaultColWidth="9.140625" defaultRowHeight="15" x14ac:dyDescent="0.25"/>
  <cols>
    <col min="1" max="1" width="10.7109375" style="1" customWidth="1"/>
    <col min="2" max="2" width="13.140625" style="1" customWidth="1"/>
    <col min="3" max="3" width="14.7109375" style="1" customWidth="1"/>
    <col min="4" max="4" width="16.140625" style="2" customWidth="1"/>
    <col min="5" max="5" width="16.5703125" style="1" customWidth="1"/>
    <col min="6" max="6" width="12.85546875" style="1" customWidth="1"/>
    <col min="7" max="7" width="11" style="1" customWidth="1"/>
    <col min="8" max="8" width="18.140625" style="1" customWidth="1"/>
    <col min="9" max="9" width="15.7109375" style="1" bestFit="1" customWidth="1"/>
    <col min="10" max="256" width="9.140625" style="1"/>
    <col min="257" max="257" width="10.7109375" style="1" customWidth="1"/>
    <col min="258" max="258" width="13.140625" style="1" customWidth="1"/>
    <col min="259" max="259" width="14.7109375" style="1" customWidth="1"/>
    <col min="260" max="260" width="16.140625" style="1" customWidth="1"/>
    <col min="261" max="261" width="16.5703125" style="1" customWidth="1"/>
    <col min="262" max="262" width="12.85546875" style="1" customWidth="1"/>
    <col min="263" max="263" width="11" style="1" customWidth="1"/>
    <col min="264" max="264" width="18.140625" style="1" customWidth="1"/>
    <col min="265" max="265" width="15.7109375" style="1" bestFit="1" customWidth="1"/>
    <col min="266" max="512" width="9.140625" style="1"/>
    <col min="513" max="513" width="10.7109375" style="1" customWidth="1"/>
    <col min="514" max="514" width="13.140625" style="1" customWidth="1"/>
    <col min="515" max="515" width="14.7109375" style="1" customWidth="1"/>
    <col min="516" max="516" width="16.140625" style="1" customWidth="1"/>
    <col min="517" max="517" width="16.5703125" style="1" customWidth="1"/>
    <col min="518" max="518" width="12.85546875" style="1" customWidth="1"/>
    <col min="519" max="519" width="11" style="1" customWidth="1"/>
    <col min="520" max="520" width="18.140625" style="1" customWidth="1"/>
    <col min="521" max="521" width="15.7109375" style="1" bestFit="1" customWidth="1"/>
    <col min="522" max="768" width="9.140625" style="1"/>
    <col min="769" max="769" width="10.7109375" style="1" customWidth="1"/>
    <col min="770" max="770" width="13.140625" style="1" customWidth="1"/>
    <col min="771" max="771" width="14.7109375" style="1" customWidth="1"/>
    <col min="772" max="772" width="16.140625" style="1" customWidth="1"/>
    <col min="773" max="773" width="16.5703125" style="1" customWidth="1"/>
    <col min="774" max="774" width="12.85546875" style="1" customWidth="1"/>
    <col min="775" max="775" width="11" style="1" customWidth="1"/>
    <col min="776" max="776" width="18.140625" style="1" customWidth="1"/>
    <col min="777" max="777" width="15.7109375" style="1" bestFit="1" customWidth="1"/>
    <col min="778" max="1024" width="9.140625" style="1"/>
    <col min="1025" max="1025" width="10.7109375" style="1" customWidth="1"/>
    <col min="1026" max="1026" width="13.140625" style="1" customWidth="1"/>
    <col min="1027" max="1027" width="14.7109375" style="1" customWidth="1"/>
    <col min="1028" max="1028" width="16.140625" style="1" customWidth="1"/>
    <col min="1029" max="1029" width="16.5703125" style="1" customWidth="1"/>
    <col min="1030" max="1030" width="12.85546875" style="1" customWidth="1"/>
    <col min="1031" max="1031" width="11" style="1" customWidth="1"/>
    <col min="1032" max="1032" width="18.140625" style="1" customWidth="1"/>
    <col min="1033" max="1033" width="15.7109375" style="1" bestFit="1" customWidth="1"/>
    <col min="1034" max="1280" width="9.140625" style="1"/>
    <col min="1281" max="1281" width="10.7109375" style="1" customWidth="1"/>
    <col min="1282" max="1282" width="13.140625" style="1" customWidth="1"/>
    <col min="1283" max="1283" width="14.7109375" style="1" customWidth="1"/>
    <col min="1284" max="1284" width="16.140625" style="1" customWidth="1"/>
    <col min="1285" max="1285" width="16.5703125" style="1" customWidth="1"/>
    <col min="1286" max="1286" width="12.85546875" style="1" customWidth="1"/>
    <col min="1287" max="1287" width="11" style="1" customWidth="1"/>
    <col min="1288" max="1288" width="18.140625" style="1" customWidth="1"/>
    <col min="1289" max="1289" width="15.7109375" style="1" bestFit="1" customWidth="1"/>
    <col min="1290" max="1536" width="9.140625" style="1"/>
    <col min="1537" max="1537" width="10.7109375" style="1" customWidth="1"/>
    <col min="1538" max="1538" width="13.140625" style="1" customWidth="1"/>
    <col min="1539" max="1539" width="14.7109375" style="1" customWidth="1"/>
    <col min="1540" max="1540" width="16.140625" style="1" customWidth="1"/>
    <col min="1541" max="1541" width="16.5703125" style="1" customWidth="1"/>
    <col min="1542" max="1542" width="12.85546875" style="1" customWidth="1"/>
    <col min="1543" max="1543" width="11" style="1" customWidth="1"/>
    <col min="1544" max="1544" width="18.140625" style="1" customWidth="1"/>
    <col min="1545" max="1545" width="15.7109375" style="1" bestFit="1" customWidth="1"/>
    <col min="1546" max="1792" width="9.140625" style="1"/>
    <col min="1793" max="1793" width="10.7109375" style="1" customWidth="1"/>
    <col min="1794" max="1794" width="13.140625" style="1" customWidth="1"/>
    <col min="1795" max="1795" width="14.7109375" style="1" customWidth="1"/>
    <col min="1796" max="1796" width="16.140625" style="1" customWidth="1"/>
    <col min="1797" max="1797" width="16.5703125" style="1" customWidth="1"/>
    <col min="1798" max="1798" width="12.85546875" style="1" customWidth="1"/>
    <col min="1799" max="1799" width="11" style="1" customWidth="1"/>
    <col min="1800" max="1800" width="18.140625" style="1" customWidth="1"/>
    <col min="1801" max="1801" width="15.7109375" style="1" bestFit="1" customWidth="1"/>
    <col min="1802" max="2048" width="9.140625" style="1"/>
    <col min="2049" max="2049" width="10.7109375" style="1" customWidth="1"/>
    <col min="2050" max="2050" width="13.140625" style="1" customWidth="1"/>
    <col min="2051" max="2051" width="14.7109375" style="1" customWidth="1"/>
    <col min="2052" max="2052" width="16.140625" style="1" customWidth="1"/>
    <col min="2053" max="2053" width="16.5703125" style="1" customWidth="1"/>
    <col min="2054" max="2054" width="12.85546875" style="1" customWidth="1"/>
    <col min="2055" max="2055" width="11" style="1" customWidth="1"/>
    <col min="2056" max="2056" width="18.140625" style="1" customWidth="1"/>
    <col min="2057" max="2057" width="15.7109375" style="1" bestFit="1" customWidth="1"/>
    <col min="2058" max="2304" width="9.140625" style="1"/>
    <col min="2305" max="2305" width="10.7109375" style="1" customWidth="1"/>
    <col min="2306" max="2306" width="13.140625" style="1" customWidth="1"/>
    <col min="2307" max="2307" width="14.7109375" style="1" customWidth="1"/>
    <col min="2308" max="2308" width="16.140625" style="1" customWidth="1"/>
    <col min="2309" max="2309" width="16.5703125" style="1" customWidth="1"/>
    <col min="2310" max="2310" width="12.85546875" style="1" customWidth="1"/>
    <col min="2311" max="2311" width="11" style="1" customWidth="1"/>
    <col min="2312" max="2312" width="18.140625" style="1" customWidth="1"/>
    <col min="2313" max="2313" width="15.7109375" style="1" bestFit="1" customWidth="1"/>
    <col min="2314" max="2560" width="9.140625" style="1"/>
    <col min="2561" max="2561" width="10.7109375" style="1" customWidth="1"/>
    <col min="2562" max="2562" width="13.140625" style="1" customWidth="1"/>
    <col min="2563" max="2563" width="14.7109375" style="1" customWidth="1"/>
    <col min="2564" max="2564" width="16.140625" style="1" customWidth="1"/>
    <col min="2565" max="2565" width="16.5703125" style="1" customWidth="1"/>
    <col min="2566" max="2566" width="12.85546875" style="1" customWidth="1"/>
    <col min="2567" max="2567" width="11" style="1" customWidth="1"/>
    <col min="2568" max="2568" width="18.140625" style="1" customWidth="1"/>
    <col min="2569" max="2569" width="15.7109375" style="1" bestFit="1" customWidth="1"/>
    <col min="2570" max="2816" width="9.140625" style="1"/>
    <col min="2817" max="2817" width="10.7109375" style="1" customWidth="1"/>
    <col min="2818" max="2818" width="13.140625" style="1" customWidth="1"/>
    <col min="2819" max="2819" width="14.7109375" style="1" customWidth="1"/>
    <col min="2820" max="2820" width="16.140625" style="1" customWidth="1"/>
    <col min="2821" max="2821" width="16.5703125" style="1" customWidth="1"/>
    <col min="2822" max="2822" width="12.85546875" style="1" customWidth="1"/>
    <col min="2823" max="2823" width="11" style="1" customWidth="1"/>
    <col min="2824" max="2824" width="18.140625" style="1" customWidth="1"/>
    <col min="2825" max="2825" width="15.7109375" style="1" bestFit="1" customWidth="1"/>
    <col min="2826" max="3072" width="9.140625" style="1"/>
    <col min="3073" max="3073" width="10.7109375" style="1" customWidth="1"/>
    <col min="3074" max="3074" width="13.140625" style="1" customWidth="1"/>
    <col min="3075" max="3075" width="14.7109375" style="1" customWidth="1"/>
    <col min="3076" max="3076" width="16.140625" style="1" customWidth="1"/>
    <col min="3077" max="3077" width="16.5703125" style="1" customWidth="1"/>
    <col min="3078" max="3078" width="12.85546875" style="1" customWidth="1"/>
    <col min="3079" max="3079" width="11" style="1" customWidth="1"/>
    <col min="3080" max="3080" width="18.140625" style="1" customWidth="1"/>
    <col min="3081" max="3081" width="15.7109375" style="1" bestFit="1" customWidth="1"/>
    <col min="3082" max="3328" width="9.140625" style="1"/>
    <col min="3329" max="3329" width="10.7109375" style="1" customWidth="1"/>
    <col min="3330" max="3330" width="13.140625" style="1" customWidth="1"/>
    <col min="3331" max="3331" width="14.7109375" style="1" customWidth="1"/>
    <col min="3332" max="3332" width="16.140625" style="1" customWidth="1"/>
    <col min="3333" max="3333" width="16.5703125" style="1" customWidth="1"/>
    <col min="3334" max="3334" width="12.85546875" style="1" customWidth="1"/>
    <col min="3335" max="3335" width="11" style="1" customWidth="1"/>
    <col min="3336" max="3336" width="18.140625" style="1" customWidth="1"/>
    <col min="3337" max="3337" width="15.7109375" style="1" bestFit="1" customWidth="1"/>
    <col min="3338" max="3584" width="9.140625" style="1"/>
    <col min="3585" max="3585" width="10.7109375" style="1" customWidth="1"/>
    <col min="3586" max="3586" width="13.140625" style="1" customWidth="1"/>
    <col min="3587" max="3587" width="14.7109375" style="1" customWidth="1"/>
    <col min="3588" max="3588" width="16.140625" style="1" customWidth="1"/>
    <col min="3589" max="3589" width="16.5703125" style="1" customWidth="1"/>
    <col min="3590" max="3590" width="12.85546875" style="1" customWidth="1"/>
    <col min="3591" max="3591" width="11" style="1" customWidth="1"/>
    <col min="3592" max="3592" width="18.140625" style="1" customWidth="1"/>
    <col min="3593" max="3593" width="15.7109375" style="1" bestFit="1" customWidth="1"/>
    <col min="3594" max="3840" width="9.140625" style="1"/>
    <col min="3841" max="3841" width="10.7109375" style="1" customWidth="1"/>
    <col min="3842" max="3842" width="13.140625" style="1" customWidth="1"/>
    <col min="3843" max="3843" width="14.7109375" style="1" customWidth="1"/>
    <col min="3844" max="3844" width="16.140625" style="1" customWidth="1"/>
    <col min="3845" max="3845" width="16.5703125" style="1" customWidth="1"/>
    <col min="3846" max="3846" width="12.85546875" style="1" customWidth="1"/>
    <col min="3847" max="3847" width="11" style="1" customWidth="1"/>
    <col min="3848" max="3848" width="18.140625" style="1" customWidth="1"/>
    <col min="3849" max="3849" width="15.7109375" style="1" bestFit="1" customWidth="1"/>
    <col min="3850" max="4096" width="9.140625" style="1"/>
    <col min="4097" max="4097" width="10.7109375" style="1" customWidth="1"/>
    <col min="4098" max="4098" width="13.140625" style="1" customWidth="1"/>
    <col min="4099" max="4099" width="14.7109375" style="1" customWidth="1"/>
    <col min="4100" max="4100" width="16.140625" style="1" customWidth="1"/>
    <col min="4101" max="4101" width="16.5703125" style="1" customWidth="1"/>
    <col min="4102" max="4102" width="12.85546875" style="1" customWidth="1"/>
    <col min="4103" max="4103" width="11" style="1" customWidth="1"/>
    <col min="4104" max="4104" width="18.140625" style="1" customWidth="1"/>
    <col min="4105" max="4105" width="15.7109375" style="1" bestFit="1" customWidth="1"/>
    <col min="4106" max="4352" width="9.140625" style="1"/>
    <col min="4353" max="4353" width="10.7109375" style="1" customWidth="1"/>
    <col min="4354" max="4354" width="13.140625" style="1" customWidth="1"/>
    <col min="4355" max="4355" width="14.7109375" style="1" customWidth="1"/>
    <col min="4356" max="4356" width="16.140625" style="1" customWidth="1"/>
    <col min="4357" max="4357" width="16.5703125" style="1" customWidth="1"/>
    <col min="4358" max="4358" width="12.85546875" style="1" customWidth="1"/>
    <col min="4359" max="4359" width="11" style="1" customWidth="1"/>
    <col min="4360" max="4360" width="18.140625" style="1" customWidth="1"/>
    <col min="4361" max="4361" width="15.7109375" style="1" bestFit="1" customWidth="1"/>
    <col min="4362" max="4608" width="9.140625" style="1"/>
    <col min="4609" max="4609" width="10.7109375" style="1" customWidth="1"/>
    <col min="4610" max="4610" width="13.140625" style="1" customWidth="1"/>
    <col min="4611" max="4611" width="14.7109375" style="1" customWidth="1"/>
    <col min="4612" max="4612" width="16.140625" style="1" customWidth="1"/>
    <col min="4613" max="4613" width="16.5703125" style="1" customWidth="1"/>
    <col min="4614" max="4614" width="12.85546875" style="1" customWidth="1"/>
    <col min="4615" max="4615" width="11" style="1" customWidth="1"/>
    <col min="4616" max="4616" width="18.140625" style="1" customWidth="1"/>
    <col min="4617" max="4617" width="15.7109375" style="1" bestFit="1" customWidth="1"/>
    <col min="4618" max="4864" width="9.140625" style="1"/>
    <col min="4865" max="4865" width="10.7109375" style="1" customWidth="1"/>
    <col min="4866" max="4866" width="13.140625" style="1" customWidth="1"/>
    <col min="4867" max="4867" width="14.7109375" style="1" customWidth="1"/>
    <col min="4868" max="4868" width="16.140625" style="1" customWidth="1"/>
    <col min="4869" max="4869" width="16.5703125" style="1" customWidth="1"/>
    <col min="4870" max="4870" width="12.85546875" style="1" customWidth="1"/>
    <col min="4871" max="4871" width="11" style="1" customWidth="1"/>
    <col min="4872" max="4872" width="18.140625" style="1" customWidth="1"/>
    <col min="4873" max="4873" width="15.7109375" style="1" bestFit="1" customWidth="1"/>
    <col min="4874" max="5120" width="9.140625" style="1"/>
    <col min="5121" max="5121" width="10.7109375" style="1" customWidth="1"/>
    <col min="5122" max="5122" width="13.140625" style="1" customWidth="1"/>
    <col min="5123" max="5123" width="14.7109375" style="1" customWidth="1"/>
    <col min="5124" max="5124" width="16.140625" style="1" customWidth="1"/>
    <col min="5125" max="5125" width="16.5703125" style="1" customWidth="1"/>
    <col min="5126" max="5126" width="12.85546875" style="1" customWidth="1"/>
    <col min="5127" max="5127" width="11" style="1" customWidth="1"/>
    <col min="5128" max="5128" width="18.140625" style="1" customWidth="1"/>
    <col min="5129" max="5129" width="15.7109375" style="1" bestFit="1" customWidth="1"/>
    <col min="5130" max="5376" width="9.140625" style="1"/>
    <col min="5377" max="5377" width="10.7109375" style="1" customWidth="1"/>
    <col min="5378" max="5378" width="13.140625" style="1" customWidth="1"/>
    <col min="5379" max="5379" width="14.7109375" style="1" customWidth="1"/>
    <col min="5380" max="5380" width="16.140625" style="1" customWidth="1"/>
    <col min="5381" max="5381" width="16.5703125" style="1" customWidth="1"/>
    <col min="5382" max="5382" width="12.85546875" style="1" customWidth="1"/>
    <col min="5383" max="5383" width="11" style="1" customWidth="1"/>
    <col min="5384" max="5384" width="18.140625" style="1" customWidth="1"/>
    <col min="5385" max="5385" width="15.7109375" style="1" bestFit="1" customWidth="1"/>
    <col min="5386" max="5632" width="9.140625" style="1"/>
    <col min="5633" max="5633" width="10.7109375" style="1" customWidth="1"/>
    <col min="5634" max="5634" width="13.140625" style="1" customWidth="1"/>
    <col min="5635" max="5635" width="14.7109375" style="1" customWidth="1"/>
    <col min="5636" max="5636" width="16.140625" style="1" customWidth="1"/>
    <col min="5637" max="5637" width="16.5703125" style="1" customWidth="1"/>
    <col min="5638" max="5638" width="12.85546875" style="1" customWidth="1"/>
    <col min="5639" max="5639" width="11" style="1" customWidth="1"/>
    <col min="5640" max="5640" width="18.140625" style="1" customWidth="1"/>
    <col min="5641" max="5641" width="15.7109375" style="1" bestFit="1" customWidth="1"/>
    <col min="5642" max="5888" width="9.140625" style="1"/>
    <col min="5889" max="5889" width="10.7109375" style="1" customWidth="1"/>
    <col min="5890" max="5890" width="13.140625" style="1" customWidth="1"/>
    <col min="5891" max="5891" width="14.7109375" style="1" customWidth="1"/>
    <col min="5892" max="5892" width="16.140625" style="1" customWidth="1"/>
    <col min="5893" max="5893" width="16.5703125" style="1" customWidth="1"/>
    <col min="5894" max="5894" width="12.85546875" style="1" customWidth="1"/>
    <col min="5895" max="5895" width="11" style="1" customWidth="1"/>
    <col min="5896" max="5896" width="18.140625" style="1" customWidth="1"/>
    <col min="5897" max="5897" width="15.7109375" style="1" bestFit="1" customWidth="1"/>
    <col min="5898" max="6144" width="9.140625" style="1"/>
    <col min="6145" max="6145" width="10.7109375" style="1" customWidth="1"/>
    <col min="6146" max="6146" width="13.140625" style="1" customWidth="1"/>
    <col min="6147" max="6147" width="14.7109375" style="1" customWidth="1"/>
    <col min="6148" max="6148" width="16.140625" style="1" customWidth="1"/>
    <col min="6149" max="6149" width="16.5703125" style="1" customWidth="1"/>
    <col min="6150" max="6150" width="12.85546875" style="1" customWidth="1"/>
    <col min="6151" max="6151" width="11" style="1" customWidth="1"/>
    <col min="6152" max="6152" width="18.140625" style="1" customWidth="1"/>
    <col min="6153" max="6153" width="15.7109375" style="1" bestFit="1" customWidth="1"/>
    <col min="6154" max="6400" width="9.140625" style="1"/>
    <col min="6401" max="6401" width="10.7109375" style="1" customWidth="1"/>
    <col min="6402" max="6402" width="13.140625" style="1" customWidth="1"/>
    <col min="6403" max="6403" width="14.7109375" style="1" customWidth="1"/>
    <col min="6404" max="6404" width="16.140625" style="1" customWidth="1"/>
    <col min="6405" max="6405" width="16.5703125" style="1" customWidth="1"/>
    <col min="6406" max="6406" width="12.85546875" style="1" customWidth="1"/>
    <col min="6407" max="6407" width="11" style="1" customWidth="1"/>
    <col min="6408" max="6408" width="18.140625" style="1" customWidth="1"/>
    <col min="6409" max="6409" width="15.7109375" style="1" bestFit="1" customWidth="1"/>
    <col min="6410" max="6656" width="9.140625" style="1"/>
    <col min="6657" max="6657" width="10.7109375" style="1" customWidth="1"/>
    <col min="6658" max="6658" width="13.140625" style="1" customWidth="1"/>
    <col min="6659" max="6659" width="14.7109375" style="1" customWidth="1"/>
    <col min="6660" max="6660" width="16.140625" style="1" customWidth="1"/>
    <col min="6661" max="6661" width="16.5703125" style="1" customWidth="1"/>
    <col min="6662" max="6662" width="12.85546875" style="1" customWidth="1"/>
    <col min="6663" max="6663" width="11" style="1" customWidth="1"/>
    <col min="6664" max="6664" width="18.140625" style="1" customWidth="1"/>
    <col min="6665" max="6665" width="15.7109375" style="1" bestFit="1" customWidth="1"/>
    <col min="6666" max="6912" width="9.140625" style="1"/>
    <col min="6913" max="6913" width="10.7109375" style="1" customWidth="1"/>
    <col min="6914" max="6914" width="13.140625" style="1" customWidth="1"/>
    <col min="6915" max="6915" width="14.7109375" style="1" customWidth="1"/>
    <col min="6916" max="6916" width="16.140625" style="1" customWidth="1"/>
    <col min="6917" max="6917" width="16.5703125" style="1" customWidth="1"/>
    <col min="6918" max="6918" width="12.85546875" style="1" customWidth="1"/>
    <col min="6919" max="6919" width="11" style="1" customWidth="1"/>
    <col min="6920" max="6920" width="18.140625" style="1" customWidth="1"/>
    <col min="6921" max="6921" width="15.7109375" style="1" bestFit="1" customWidth="1"/>
    <col min="6922" max="7168" width="9.140625" style="1"/>
    <col min="7169" max="7169" width="10.7109375" style="1" customWidth="1"/>
    <col min="7170" max="7170" width="13.140625" style="1" customWidth="1"/>
    <col min="7171" max="7171" width="14.7109375" style="1" customWidth="1"/>
    <col min="7172" max="7172" width="16.140625" style="1" customWidth="1"/>
    <col min="7173" max="7173" width="16.5703125" style="1" customWidth="1"/>
    <col min="7174" max="7174" width="12.85546875" style="1" customWidth="1"/>
    <col min="7175" max="7175" width="11" style="1" customWidth="1"/>
    <col min="7176" max="7176" width="18.140625" style="1" customWidth="1"/>
    <col min="7177" max="7177" width="15.7109375" style="1" bestFit="1" customWidth="1"/>
    <col min="7178" max="7424" width="9.140625" style="1"/>
    <col min="7425" max="7425" width="10.7109375" style="1" customWidth="1"/>
    <col min="7426" max="7426" width="13.140625" style="1" customWidth="1"/>
    <col min="7427" max="7427" width="14.7109375" style="1" customWidth="1"/>
    <col min="7428" max="7428" width="16.140625" style="1" customWidth="1"/>
    <col min="7429" max="7429" width="16.5703125" style="1" customWidth="1"/>
    <col min="7430" max="7430" width="12.85546875" style="1" customWidth="1"/>
    <col min="7431" max="7431" width="11" style="1" customWidth="1"/>
    <col min="7432" max="7432" width="18.140625" style="1" customWidth="1"/>
    <col min="7433" max="7433" width="15.7109375" style="1" bestFit="1" customWidth="1"/>
    <col min="7434" max="7680" width="9.140625" style="1"/>
    <col min="7681" max="7681" width="10.7109375" style="1" customWidth="1"/>
    <col min="7682" max="7682" width="13.140625" style="1" customWidth="1"/>
    <col min="7683" max="7683" width="14.7109375" style="1" customWidth="1"/>
    <col min="7684" max="7684" width="16.140625" style="1" customWidth="1"/>
    <col min="7685" max="7685" width="16.5703125" style="1" customWidth="1"/>
    <col min="7686" max="7686" width="12.85546875" style="1" customWidth="1"/>
    <col min="7687" max="7687" width="11" style="1" customWidth="1"/>
    <col min="7688" max="7688" width="18.140625" style="1" customWidth="1"/>
    <col min="7689" max="7689" width="15.7109375" style="1" bestFit="1" customWidth="1"/>
    <col min="7690" max="7936" width="9.140625" style="1"/>
    <col min="7937" max="7937" width="10.7109375" style="1" customWidth="1"/>
    <col min="7938" max="7938" width="13.140625" style="1" customWidth="1"/>
    <col min="7939" max="7939" width="14.7109375" style="1" customWidth="1"/>
    <col min="7940" max="7940" width="16.140625" style="1" customWidth="1"/>
    <col min="7941" max="7941" width="16.5703125" style="1" customWidth="1"/>
    <col min="7942" max="7942" width="12.85546875" style="1" customWidth="1"/>
    <col min="7943" max="7943" width="11" style="1" customWidth="1"/>
    <col min="7944" max="7944" width="18.140625" style="1" customWidth="1"/>
    <col min="7945" max="7945" width="15.7109375" style="1" bestFit="1" customWidth="1"/>
    <col min="7946" max="8192" width="9.140625" style="1"/>
    <col min="8193" max="8193" width="10.7109375" style="1" customWidth="1"/>
    <col min="8194" max="8194" width="13.140625" style="1" customWidth="1"/>
    <col min="8195" max="8195" width="14.7109375" style="1" customWidth="1"/>
    <col min="8196" max="8196" width="16.140625" style="1" customWidth="1"/>
    <col min="8197" max="8197" width="16.5703125" style="1" customWidth="1"/>
    <col min="8198" max="8198" width="12.85546875" style="1" customWidth="1"/>
    <col min="8199" max="8199" width="11" style="1" customWidth="1"/>
    <col min="8200" max="8200" width="18.140625" style="1" customWidth="1"/>
    <col min="8201" max="8201" width="15.7109375" style="1" bestFit="1" customWidth="1"/>
    <col min="8202" max="8448" width="9.140625" style="1"/>
    <col min="8449" max="8449" width="10.7109375" style="1" customWidth="1"/>
    <col min="8450" max="8450" width="13.140625" style="1" customWidth="1"/>
    <col min="8451" max="8451" width="14.7109375" style="1" customWidth="1"/>
    <col min="8452" max="8452" width="16.140625" style="1" customWidth="1"/>
    <col min="8453" max="8453" width="16.5703125" style="1" customWidth="1"/>
    <col min="8454" max="8454" width="12.85546875" style="1" customWidth="1"/>
    <col min="8455" max="8455" width="11" style="1" customWidth="1"/>
    <col min="8456" max="8456" width="18.140625" style="1" customWidth="1"/>
    <col min="8457" max="8457" width="15.7109375" style="1" bestFit="1" customWidth="1"/>
    <col min="8458" max="8704" width="9.140625" style="1"/>
    <col min="8705" max="8705" width="10.7109375" style="1" customWidth="1"/>
    <col min="8706" max="8706" width="13.140625" style="1" customWidth="1"/>
    <col min="8707" max="8707" width="14.7109375" style="1" customWidth="1"/>
    <col min="8708" max="8708" width="16.140625" style="1" customWidth="1"/>
    <col min="8709" max="8709" width="16.5703125" style="1" customWidth="1"/>
    <col min="8710" max="8710" width="12.85546875" style="1" customWidth="1"/>
    <col min="8711" max="8711" width="11" style="1" customWidth="1"/>
    <col min="8712" max="8712" width="18.140625" style="1" customWidth="1"/>
    <col min="8713" max="8713" width="15.7109375" style="1" bestFit="1" customWidth="1"/>
    <col min="8714" max="8960" width="9.140625" style="1"/>
    <col min="8961" max="8961" width="10.7109375" style="1" customWidth="1"/>
    <col min="8962" max="8962" width="13.140625" style="1" customWidth="1"/>
    <col min="8963" max="8963" width="14.7109375" style="1" customWidth="1"/>
    <col min="8964" max="8964" width="16.140625" style="1" customWidth="1"/>
    <col min="8965" max="8965" width="16.5703125" style="1" customWidth="1"/>
    <col min="8966" max="8966" width="12.85546875" style="1" customWidth="1"/>
    <col min="8967" max="8967" width="11" style="1" customWidth="1"/>
    <col min="8968" max="8968" width="18.140625" style="1" customWidth="1"/>
    <col min="8969" max="8969" width="15.7109375" style="1" bestFit="1" customWidth="1"/>
    <col min="8970" max="9216" width="9.140625" style="1"/>
    <col min="9217" max="9217" width="10.7109375" style="1" customWidth="1"/>
    <col min="9218" max="9218" width="13.140625" style="1" customWidth="1"/>
    <col min="9219" max="9219" width="14.7109375" style="1" customWidth="1"/>
    <col min="9220" max="9220" width="16.140625" style="1" customWidth="1"/>
    <col min="9221" max="9221" width="16.5703125" style="1" customWidth="1"/>
    <col min="9222" max="9222" width="12.85546875" style="1" customWidth="1"/>
    <col min="9223" max="9223" width="11" style="1" customWidth="1"/>
    <col min="9224" max="9224" width="18.140625" style="1" customWidth="1"/>
    <col min="9225" max="9225" width="15.7109375" style="1" bestFit="1" customWidth="1"/>
    <col min="9226" max="9472" width="9.140625" style="1"/>
    <col min="9473" max="9473" width="10.7109375" style="1" customWidth="1"/>
    <col min="9474" max="9474" width="13.140625" style="1" customWidth="1"/>
    <col min="9475" max="9475" width="14.7109375" style="1" customWidth="1"/>
    <col min="9476" max="9476" width="16.140625" style="1" customWidth="1"/>
    <col min="9477" max="9477" width="16.5703125" style="1" customWidth="1"/>
    <col min="9478" max="9478" width="12.85546875" style="1" customWidth="1"/>
    <col min="9479" max="9479" width="11" style="1" customWidth="1"/>
    <col min="9480" max="9480" width="18.140625" style="1" customWidth="1"/>
    <col min="9481" max="9481" width="15.7109375" style="1" bestFit="1" customWidth="1"/>
    <col min="9482" max="9728" width="9.140625" style="1"/>
    <col min="9729" max="9729" width="10.7109375" style="1" customWidth="1"/>
    <col min="9730" max="9730" width="13.140625" style="1" customWidth="1"/>
    <col min="9731" max="9731" width="14.7109375" style="1" customWidth="1"/>
    <col min="9732" max="9732" width="16.140625" style="1" customWidth="1"/>
    <col min="9733" max="9733" width="16.5703125" style="1" customWidth="1"/>
    <col min="9734" max="9734" width="12.85546875" style="1" customWidth="1"/>
    <col min="9735" max="9735" width="11" style="1" customWidth="1"/>
    <col min="9736" max="9736" width="18.140625" style="1" customWidth="1"/>
    <col min="9737" max="9737" width="15.7109375" style="1" bestFit="1" customWidth="1"/>
    <col min="9738" max="9984" width="9.140625" style="1"/>
    <col min="9985" max="9985" width="10.7109375" style="1" customWidth="1"/>
    <col min="9986" max="9986" width="13.140625" style="1" customWidth="1"/>
    <col min="9987" max="9987" width="14.7109375" style="1" customWidth="1"/>
    <col min="9988" max="9988" width="16.140625" style="1" customWidth="1"/>
    <col min="9989" max="9989" width="16.5703125" style="1" customWidth="1"/>
    <col min="9990" max="9990" width="12.85546875" style="1" customWidth="1"/>
    <col min="9991" max="9991" width="11" style="1" customWidth="1"/>
    <col min="9992" max="9992" width="18.140625" style="1" customWidth="1"/>
    <col min="9993" max="9993" width="15.7109375" style="1" bestFit="1" customWidth="1"/>
    <col min="9994" max="10240" width="9.140625" style="1"/>
    <col min="10241" max="10241" width="10.7109375" style="1" customWidth="1"/>
    <col min="10242" max="10242" width="13.140625" style="1" customWidth="1"/>
    <col min="10243" max="10243" width="14.7109375" style="1" customWidth="1"/>
    <col min="10244" max="10244" width="16.140625" style="1" customWidth="1"/>
    <col min="10245" max="10245" width="16.5703125" style="1" customWidth="1"/>
    <col min="10246" max="10246" width="12.85546875" style="1" customWidth="1"/>
    <col min="10247" max="10247" width="11" style="1" customWidth="1"/>
    <col min="10248" max="10248" width="18.140625" style="1" customWidth="1"/>
    <col min="10249" max="10249" width="15.7109375" style="1" bestFit="1" customWidth="1"/>
    <col min="10250" max="10496" width="9.140625" style="1"/>
    <col min="10497" max="10497" width="10.7109375" style="1" customWidth="1"/>
    <col min="10498" max="10498" width="13.140625" style="1" customWidth="1"/>
    <col min="10499" max="10499" width="14.7109375" style="1" customWidth="1"/>
    <col min="10500" max="10500" width="16.140625" style="1" customWidth="1"/>
    <col min="10501" max="10501" width="16.5703125" style="1" customWidth="1"/>
    <col min="10502" max="10502" width="12.85546875" style="1" customWidth="1"/>
    <col min="10503" max="10503" width="11" style="1" customWidth="1"/>
    <col min="10504" max="10504" width="18.140625" style="1" customWidth="1"/>
    <col min="10505" max="10505" width="15.7109375" style="1" bestFit="1" customWidth="1"/>
    <col min="10506" max="10752" width="9.140625" style="1"/>
    <col min="10753" max="10753" width="10.7109375" style="1" customWidth="1"/>
    <col min="10754" max="10754" width="13.140625" style="1" customWidth="1"/>
    <col min="10755" max="10755" width="14.7109375" style="1" customWidth="1"/>
    <col min="10756" max="10756" width="16.140625" style="1" customWidth="1"/>
    <col min="10757" max="10757" width="16.5703125" style="1" customWidth="1"/>
    <col min="10758" max="10758" width="12.85546875" style="1" customWidth="1"/>
    <col min="10759" max="10759" width="11" style="1" customWidth="1"/>
    <col min="10760" max="10760" width="18.140625" style="1" customWidth="1"/>
    <col min="10761" max="10761" width="15.7109375" style="1" bestFit="1" customWidth="1"/>
    <col min="10762" max="11008" width="9.140625" style="1"/>
    <col min="11009" max="11009" width="10.7109375" style="1" customWidth="1"/>
    <col min="11010" max="11010" width="13.140625" style="1" customWidth="1"/>
    <col min="11011" max="11011" width="14.7109375" style="1" customWidth="1"/>
    <col min="11012" max="11012" width="16.140625" style="1" customWidth="1"/>
    <col min="11013" max="11013" width="16.5703125" style="1" customWidth="1"/>
    <col min="11014" max="11014" width="12.85546875" style="1" customWidth="1"/>
    <col min="11015" max="11015" width="11" style="1" customWidth="1"/>
    <col min="11016" max="11016" width="18.140625" style="1" customWidth="1"/>
    <col min="11017" max="11017" width="15.7109375" style="1" bestFit="1" customWidth="1"/>
    <col min="11018" max="11264" width="9.140625" style="1"/>
    <col min="11265" max="11265" width="10.7109375" style="1" customWidth="1"/>
    <col min="11266" max="11266" width="13.140625" style="1" customWidth="1"/>
    <col min="11267" max="11267" width="14.7109375" style="1" customWidth="1"/>
    <col min="11268" max="11268" width="16.140625" style="1" customWidth="1"/>
    <col min="11269" max="11269" width="16.5703125" style="1" customWidth="1"/>
    <col min="11270" max="11270" width="12.85546875" style="1" customWidth="1"/>
    <col min="11271" max="11271" width="11" style="1" customWidth="1"/>
    <col min="11272" max="11272" width="18.140625" style="1" customWidth="1"/>
    <col min="11273" max="11273" width="15.7109375" style="1" bestFit="1" customWidth="1"/>
    <col min="11274" max="11520" width="9.140625" style="1"/>
    <col min="11521" max="11521" width="10.7109375" style="1" customWidth="1"/>
    <col min="11522" max="11522" width="13.140625" style="1" customWidth="1"/>
    <col min="11523" max="11523" width="14.7109375" style="1" customWidth="1"/>
    <col min="11524" max="11524" width="16.140625" style="1" customWidth="1"/>
    <col min="11525" max="11525" width="16.5703125" style="1" customWidth="1"/>
    <col min="11526" max="11526" width="12.85546875" style="1" customWidth="1"/>
    <col min="11527" max="11527" width="11" style="1" customWidth="1"/>
    <col min="11528" max="11528" width="18.140625" style="1" customWidth="1"/>
    <col min="11529" max="11529" width="15.7109375" style="1" bestFit="1" customWidth="1"/>
    <col min="11530" max="11776" width="9.140625" style="1"/>
    <col min="11777" max="11777" width="10.7109375" style="1" customWidth="1"/>
    <col min="11778" max="11778" width="13.140625" style="1" customWidth="1"/>
    <col min="11779" max="11779" width="14.7109375" style="1" customWidth="1"/>
    <col min="11780" max="11780" width="16.140625" style="1" customWidth="1"/>
    <col min="11781" max="11781" width="16.5703125" style="1" customWidth="1"/>
    <col min="11782" max="11782" width="12.85546875" style="1" customWidth="1"/>
    <col min="11783" max="11783" width="11" style="1" customWidth="1"/>
    <col min="11784" max="11784" width="18.140625" style="1" customWidth="1"/>
    <col min="11785" max="11785" width="15.7109375" style="1" bestFit="1" customWidth="1"/>
    <col min="11786" max="12032" width="9.140625" style="1"/>
    <col min="12033" max="12033" width="10.7109375" style="1" customWidth="1"/>
    <col min="12034" max="12034" width="13.140625" style="1" customWidth="1"/>
    <col min="12035" max="12035" width="14.7109375" style="1" customWidth="1"/>
    <col min="12036" max="12036" width="16.140625" style="1" customWidth="1"/>
    <col min="12037" max="12037" width="16.5703125" style="1" customWidth="1"/>
    <col min="12038" max="12038" width="12.85546875" style="1" customWidth="1"/>
    <col min="12039" max="12039" width="11" style="1" customWidth="1"/>
    <col min="12040" max="12040" width="18.140625" style="1" customWidth="1"/>
    <col min="12041" max="12041" width="15.7109375" style="1" bestFit="1" customWidth="1"/>
    <col min="12042" max="12288" width="9.140625" style="1"/>
    <col min="12289" max="12289" width="10.7109375" style="1" customWidth="1"/>
    <col min="12290" max="12290" width="13.140625" style="1" customWidth="1"/>
    <col min="12291" max="12291" width="14.7109375" style="1" customWidth="1"/>
    <col min="12292" max="12292" width="16.140625" style="1" customWidth="1"/>
    <col min="12293" max="12293" width="16.5703125" style="1" customWidth="1"/>
    <col min="12294" max="12294" width="12.85546875" style="1" customWidth="1"/>
    <col min="12295" max="12295" width="11" style="1" customWidth="1"/>
    <col min="12296" max="12296" width="18.140625" style="1" customWidth="1"/>
    <col min="12297" max="12297" width="15.7109375" style="1" bestFit="1" customWidth="1"/>
    <col min="12298" max="12544" width="9.140625" style="1"/>
    <col min="12545" max="12545" width="10.7109375" style="1" customWidth="1"/>
    <col min="12546" max="12546" width="13.140625" style="1" customWidth="1"/>
    <col min="12547" max="12547" width="14.7109375" style="1" customWidth="1"/>
    <col min="12548" max="12548" width="16.140625" style="1" customWidth="1"/>
    <col min="12549" max="12549" width="16.5703125" style="1" customWidth="1"/>
    <col min="12550" max="12550" width="12.85546875" style="1" customWidth="1"/>
    <col min="12551" max="12551" width="11" style="1" customWidth="1"/>
    <col min="12552" max="12552" width="18.140625" style="1" customWidth="1"/>
    <col min="12553" max="12553" width="15.7109375" style="1" bestFit="1" customWidth="1"/>
    <col min="12554" max="12800" width="9.140625" style="1"/>
    <col min="12801" max="12801" width="10.7109375" style="1" customWidth="1"/>
    <col min="12802" max="12802" width="13.140625" style="1" customWidth="1"/>
    <col min="12803" max="12803" width="14.7109375" style="1" customWidth="1"/>
    <col min="12804" max="12804" width="16.140625" style="1" customWidth="1"/>
    <col min="12805" max="12805" width="16.5703125" style="1" customWidth="1"/>
    <col min="12806" max="12806" width="12.85546875" style="1" customWidth="1"/>
    <col min="12807" max="12807" width="11" style="1" customWidth="1"/>
    <col min="12808" max="12808" width="18.140625" style="1" customWidth="1"/>
    <col min="12809" max="12809" width="15.7109375" style="1" bestFit="1" customWidth="1"/>
    <col min="12810" max="13056" width="9.140625" style="1"/>
    <col min="13057" max="13057" width="10.7109375" style="1" customWidth="1"/>
    <col min="13058" max="13058" width="13.140625" style="1" customWidth="1"/>
    <col min="13059" max="13059" width="14.7109375" style="1" customWidth="1"/>
    <col min="13060" max="13060" width="16.140625" style="1" customWidth="1"/>
    <col min="13061" max="13061" width="16.5703125" style="1" customWidth="1"/>
    <col min="13062" max="13062" width="12.85546875" style="1" customWidth="1"/>
    <col min="13063" max="13063" width="11" style="1" customWidth="1"/>
    <col min="13064" max="13064" width="18.140625" style="1" customWidth="1"/>
    <col min="13065" max="13065" width="15.7109375" style="1" bestFit="1" customWidth="1"/>
    <col min="13066" max="13312" width="9.140625" style="1"/>
    <col min="13313" max="13313" width="10.7109375" style="1" customWidth="1"/>
    <col min="13314" max="13314" width="13.140625" style="1" customWidth="1"/>
    <col min="13315" max="13315" width="14.7109375" style="1" customWidth="1"/>
    <col min="13316" max="13316" width="16.140625" style="1" customWidth="1"/>
    <col min="13317" max="13317" width="16.5703125" style="1" customWidth="1"/>
    <col min="13318" max="13318" width="12.85546875" style="1" customWidth="1"/>
    <col min="13319" max="13319" width="11" style="1" customWidth="1"/>
    <col min="13320" max="13320" width="18.140625" style="1" customWidth="1"/>
    <col min="13321" max="13321" width="15.7109375" style="1" bestFit="1" customWidth="1"/>
    <col min="13322" max="13568" width="9.140625" style="1"/>
    <col min="13569" max="13569" width="10.7109375" style="1" customWidth="1"/>
    <col min="13570" max="13570" width="13.140625" style="1" customWidth="1"/>
    <col min="13571" max="13571" width="14.7109375" style="1" customWidth="1"/>
    <col min="13572" max="13572" width="16.140625" style="1" customWidth="1"/>
    <col min="13573" max="13573" width="16.5703125" style="1" customWidth="1"/>
    <col min="13574" max="13574" width="12.85546875" style="1" customWidth="1"/>
    <col min="13575" max="13575" width="11" style="1" customWidth="1"/>
    <col min="13576" max="13576" width="18.140625" style="1" customWidth="1"/>
    <col min="13577" max="13577" width="15.7109375" style="1" bestFit="1" customWidth="1"/>
    <col min="13578" max="13824" width="9.140625" style="1"/>
    <col min="13825" max="13825" width="10.7109375" style="1" customWidth="1"/>
    <col min="13826" max="13826" width="13.140625" style="1" customWidth="1"/>
    <col min="13827" max="13827" width="14.7109375" style="1" customWidth="1"/>
    <col min="13828" max="13828" width="16.140625" style="1" customWidth="1"/>
    <col min="13829" max="13829" width="16.5703125" style="1" customWidth="1"/>
    <col min="13830" max="13830" width="12.85546875" style="1" customWidth="1"/>
    <col min="13831" max="13831" width="11" style="1" customWidth="1"/>
    <col min="13832" max="13832" width="18.140625" style="1" customWidth="1"/>
    <col min="13833" max="13833" width="15.7109375" style="1" bestFit="1" customWidth="1"/>
    <col min="13834" max="14080" width="9.140625" style="1"/>
    <col min="14081" max="14081" width="10.7109375" style="1" customWidth="1"/>
    <col min="14082" max="14082" width="13.140625" style="1" customWidth="1"/>
    <col min="14083" max="14083" width="14.7109375" style="1" customWidth="1"/>
    <col min="14084" max="14084" width="16.140625" style="1" customWidth="1"/>
    <col min="14085" max="14085" width="16.5703125" style="1" customWidth="1"/>
    <col min="14086" max="14086" width="12.85546875" style="1" customWidth="1"/>
    <col min="14087" max="14087" width="11" style="1" customWidth="1"/>
    <col min="14088" max="14088" width="18.140625" style="1" customWidth="1"/>
    <col min="14089" max="14089" width="15.7109375" style="1" bestFit="1" customWidth="1"/>
    <col min="14090" max="14336" width="9.140625" style="1"/>
    <col min="14337" max="14337" width="10.7109375" style="1" customWidth="1"/>
    <col min="14338" max="14338" width="13.140625" style="1" customWidth="1"/>
    <col min="14339" max="14339" width="14.7109375" style="1" customWidth="1"/>
    <col min="14340" max="14340" width="16.140625" style="1" customWidth="1"/>
    <col min="14341" max="14341" width="16.5703125" style="1" customWidth="1"/>
    <col min="14342" max="14342" width="12.85546875" style="1" customWidth="1"/>
    <col min="14343" max="14343" width="11" style="1" customWidth="1"/>
    <col min="14344" max="14344" width="18.140625" style="1" customWidth="1"/>
    <col min="14345" max="14345" width="15.7109375" style="1" bestFit="1" customWidth="1"/>
    <col min="14346" max="14592" width="9.140625" style="1"/>
    <col min="14593" max="14593" width="10.7109375" style="1" customWidth="1"/>
    <col min="14594" max="14594" width="13.140625" style="1" customWidth="1"/>
    <col min="14595" max="14595" width="14.7109375" style="1" customWidth="1"/>
    <col min="14596" max="14596" width="16.140625" style="1" customWidth="1"/>
    <col min="14597" max="14597" width="16.5703125" style="1" customWidth="1"/>
    <col min="14598" max="14598" width="12.85546875" style="1" customWidth="1"/>
    <col min="14599" max="14599" width="11" style="1" customWidth="1"/>
    <col min="14600" max="14600" width="18.140625" style="1" customWidth="1"/>
    <col min="14601" max="14601" width="15.7109375" style="1" bestFit="1" customWidth="1"/>
    <col min="14602" max="14848" width="9.140625" style="1"/>
    <col min="14849" max="14849" width="10.7109375" style="1" customWidth="1"/>
    <col min="14850" max="14850" width="13.140625" style="1" customWidth="1"/>
    <col min="14851" max="14851" width="14.7109375" style="1" customWidth="1"/>
    <col min="14852" max="14852" width="16.140625" style="1" customWidth="1"/>
    <col min="14853" max="14853" width="16.5703125" style="1" customWidth="1"/>
    <col min="14854" max="14854" width="12.85546875" style="1" customWidth="1"/>
    <col min="14855" max="14855" width="11" style="1" customWidth="1"/>
    <col min="14856" max="14856" width="18.140625" style="1" customWidth="1"/>
    <col min="14857" max="14857" width="15.7109375" style="1" bestFit="1" customWidth="1"/>
    <col min="14858" max="15104" width="9.140625" style="1"/>
    <col min="15105" max="15105" width="10.7109375" style="1" customWidth="1"/>
    <col min="15106" max="15106" width="13.140625" style="1" customWidth="1"/>
    <col min="15107" max="15107" width="14.7109375" style="1" customWidth="1"/>
    <col min="15108" max="15108" width="16.140625" style="1" customWidth="1"/>
    <col min="15109" max="15109" width="16.5703125" style="1" customWidth="1"/>
    <col min="15110" max="15110" width="12.85546875" style="1" customWidth="1"/>
    <col min="15111" max="15111" width="11" style="1" customWidth="1"/>
    <col min="15112" max="15112" width="18.140625" style="1" customWidth="1"/>
    <col min="15113" max="15113" width="15.7109375" style="1" bestFit="1" customWidth="1"/>
    <col min="15114" max="15360" width="9.140625" style="1"/>
    <col min="15361" max="15361" width="10.7109375" style="1" customWidth="1"/>
    <col min="15362" max="15362" width="13.140625" style="1" customWidth="1"/>
    <col min="15363" max="15363" width="14.7109375" style="1" customWidth="1"/>
    <col min="15364" max="15364" width="16.140625" style="1" customWidth="1"/>
    <col min="15365" max="15365" width="16.5703125" style="1" customWidth="1"/>
    <col min="15366" max="15366" width="12.85546875" style="1" customWidth="1"/>
    <col min="15367" max="15367" width="11" style="1" customWidth="1"/>
    <col min="15368" max="15368" width="18.140625" style="1" customWidth="1"/>
    <col min="15369" max="15369" width="15.7109375" style="1" bestFit="1" customWidth="1"/>
    <col min="15370" max="15616" width="9.140625" style="1"/>
    <col min="15617" max="15617" width="10.7109375" style="1" customWidth="1"/>
    <col min="15618" max="15618" width="13.140625" style="1" customWidth="1"/>
    <col min="15619" max="15619" width="14.7109375" style="1" customWidth="1"/>
    <col min="15620" max="15620" width="16.140625" style="1" customWidth="1"/>
    <col min="15621" max="15621" width="16.5703125" style="1" customWidth="1"/>
    <col min="15622" max="15622" width="12.85546875" style="1" customWidth="1"/>
    <col min="15623" max="15623" width="11" style="1" customWidth="1"/>
    <col min="15624" max="15624" width="18.140625" style="1" customWidth="1"/>
    <col min="15625" max="15625" width="15.7109375" style="1" bestFit="1" customWidth="1"/>
    <col min="15626" max="15872" width="9.140625" style="1"/>
    <col min="15873" max="15873" width="10.7109375" style="1" customWidth="1"/>
    <col min="15874" max="15874" width="13.140625" style="1" customWidth="1"/>
    <col min="15875" max="15875" width="14.7109375" style="1" customWidth="1"/>
    <col min="15876" max="15876" width="16.140625" style="1" customWidth="1"/>
    <col min="15877" max="15877" width="16.5703125" style="1" customWidth="1"/>
    <col min="15878" max="15878" width="12.85546875" style="1" customWidth="1"/>
    <col min="15879" max="15879" width="11" style="1" customWidth="1"/>
    <col min="15880" max="15880" width="18.140625" style="1" customWidth="1"/>
    <col min="15881" max="15881" width="15.7109375" style="1" bestFit="1" customWidth="1"/>
    <col min="15882" max="16128" width="9.140625" style="1"/>
    <col min="16129" max="16129" width="10.7109375" style="1" customWidth="1"/>
    <col min="16130" max="16130" width="13.140625" style="1" customWidth="1"/>
    <col min="16131" max="16131" width="14.7109375" style="1" customWidth="1"/>
    <col min="16132" max="16132" width="16.140625" style="1" customWidth="1"/>
    <col min="16133" max="16133" width="16.5703125" style="1" customWidth="1"/>
    <col min="16134" max="16134" width="12.85546875" style="1" customWidth="1"/>
    <col min="16135" max="16135" width="11" style="1" customWidth="1"/>
    <col min="16136" max="16136" width="18.140625" style="1" customWidth="1"/>
    <col min="16137" max="16137" width="15.7109375" style="1" bestFit="1" customWidth="1"/>
    <col min="16138" max="16384" width="9.140625" style="1"/>
  </cols>
  <sheetData>
    <row r="1" spans="1:7" ht="25.5" customHeight="1" x14ac:dyDescent="0.25">
      <c r="E1" s="108"/>
      <c r="F1" s="108"/>
      <c r="G1" s="108"/>
    </row>
    <row r="2" spans="1:7" ht="15.75" customHeight="1" x14ac:dyDescent="0.25">
      <c r="E2" s="109" t="s">
        <v>0</v>
      </c>
      <c r="F2" s="109"/>
      <c r="G2" s="109"/>
    </row>
    <row r="3" spans="1:7" ht="47.25" customHeight="1" x14ac:dyDescent="0.25">
      <c r="E3" s="110" t="s">
        <v>1</v>
      </c>
      <c r="F3" s="110"/>
      <c r="G3" s="110"/>
    </row>
    <row r="4" spans="1:7" ht="15" customHeight="1" x14ac:dyDescent="0.25">
      <c r="E4" s="110" t="s">
        <v>2</v>
      </c>
      <c r="F4" s="110"/>
      <c r="G4" s="110"/>
    </row>
    <row r="5" spans="1:7" x14ac:dyDescent="0.25">
      <c r="E5" s="111" t="s">
        <v>3</v>
      </c>
      <c r="F5" s="111"/>
      <c r="G5" s="111"/>
    </row>
    <row r="6" spans="1:7" ht="87.75" customHeight="1" x14ac:dyDescent="0.25">
      <c r="E6" s="111" t="s">
        <v>4</v>
      </c>
      <c r="F6" s="111"/>
      <c r="G6" s="111"/>
    </row>
    <row r="8" spans="1:7" ht="18.75" x14ac:dyDescent="0.25">
      <c r="A8" s="105" t="s">
        <v>5</v>
      </c>
      <c r="B8" s="105"/>
      <c r="C8" s="105"/>
      <c r="D8" s="105"/>
      <c r="E8" s="105"/>
      <c r="F8" s="105"/>
      <c r="G8" s="105"/>
    </row>
    <row r="9" spans="1:7" ht="18.75" x14ac:dyDescent="0.25">
      <c r="A9" s="105" t="s">
        <v>6</v>
      </c>
      <c r="B9" s="105"/>
      <c r="C9" s="105"/>
      <c r="D9" s="105"/>
      <c r="E9" s="105"/>
      <c r="F9" s="105"/>
      <c r="G9" s="105"/>
    </row>
    <row r="10" spans="1:7" ht="18.75" x14ac:dyDescent="0.25">
      <c r="A10" s="3"/>
      <c r="B10" s="3"/>
      <c r="C10" s="3"/>
      <c r="D10" s="3"/>
      <c r="E10" s="3"/>
      <c r="F10" s="4"/>
      <c r="G10" s="5" t="s">
        <v>7</v>
      </c>
    </row>
    <row r="11" spans="1:7" ht="15.75" customHeight="1" x14ac:dyDescent="0.25">
      <c r="A11" s="3"/>
      <c r="B11" s="3"/>
      <c r="C11" s="3"/>
      <c r="D11" s="3"/>
      <c r="E11" s="3"/>
      <c r="F11" s="6" t="s">
        <v>8</v>
      </c>
      <c r="G11" s="7"/>
    </row>
    <row r="12" spans="1:7" ht="18" customHeight="1" x14ac:dyDescent="0.25">
      <c r="A12" s="106" t="s">
        <v>9</v>
      </c>
      <c r="B12" s="106"/>
      <c r="C12" s="106"/>
      <c r="D12" s="106"/>
      <c r="E12" s="106"/>
      <c r="F12" s="6" t="s">
        <v>10</v>
      </c>
      <c r="G12" s="7"/>
    </row>
    <row r="13" spans="1:7" ht="15.75" customHeight="1" x14ac:dyDescent="0.25">
      <c r="A13" s="4"/>
      <c r="B13" s="4"/>
      <c r="C13" s="4"/>
      <c r="D13" s="4"/>
      <c r="E13" s="4"/>
      <c r="G13" s="7"/>
    </row>
    <row r="14" spans="1:7" x14ac:dyDescent="0.25">
      <c r="A14" s="8"/>
      <c r="B14" s="8"/>
      <c r="C14" s="8"/>
      <c r="D14" s="9"/>
      <c r="E14" s="8"/>
      <c r="F14" s="8"/>
      <c r="G14" s="10"/>
    </row>
    <row r="15" spans="1:7" ht="13.5" customHeight="1" x14ac:dyDescent="0.25">
      <c r="A15" s="50" t="s">
        <v>11</v>
      </c>
      <c r="B15" s="50"/>
      <c r="C15" s="50"/>
      <c r="D15" s="107" t="s">
        <v>12</v>
      </c>
      <c r="E15" s="107"/>
      <c r="F15" s="8" t="s">
        <v>13</v>
      </c>
      <c r="G15" s="10">
        <v>14097500</v>
      </c>
    </row>
    <row r="16" spans="1:7" ht="11.25" customHeight="1" x14ac:dyDescent="0.25">
      <c r="A16" s="50"/>
      <c r="B16" s="50"/>
      <c r="C16" s="50"/>
      <c r="D16" s="107"/>
      <c r="E16" s="107"/>
      <c r="F16" s="8"/>
      <c r="G16" s="10"/>
    </row>
    <row r="17" spans="1:7" ht="13.5" customHeight="1" x14ac:dyDescent="0.25">
      <c r="A17" s="50"/>
      <c r="B17" s="50"/>
      <c r="C17" s="50"/>
      <c r="D17" s="107"/>
      <c r="E17" s="107"/>
      <c r="F17" s="8"/>
      <c r="G17" s="10"/>
    </row>
    <row r="18" spans="1:7" ht="75" customHeight="1" x14ac:dyDescent="0.25">
      <c r="A18" s="50"/>
      <c r="B18" s="50"/>
      <c r="C18" s="50"/>
      <c r="D18" s="107"/>
      <c r="E18" s="107"/>
      <c r="F18" s="11"/>
      <c r="G18" s="12"/>
    </row>
    <row r="19" spans="1:7" ht="22.5" customHeight="1" x14ac:dyDescent="0.25">
      <c r="A19" s="50" t="s">
        <v>14</v>
      </c>
      <c r="B19" s="50"/>
      <c r="C19" s="50"/>
      <c r="D19" s="103" t="s">
        <v>15</v>
      </c>
      <c r="E19" s="103"/>
      <c r="F19" s="13"/>
      <c r="G19" s="14"/>
    </row>
    <row r="20" spans="1:7" ht="33" customHeight="1" x14ac:dyDescent="0.25">
      <c r="A20" s="50" t="s">
        <v>16</v>
      </c>
      <c r="B20" s="50"/>
      <c r="C20" s="50"/>
      <c r="D20" s="15" t="s">
        <v>17</v>
      </c>
      <c r="E20" s="13"/>
      <c r="F20" s="16" t="s">
        <v>18</v>
      </c>
      <c r="G20" s="10">
        <v>383</v>
      </c>
    </row>
    <row r="21" spans="1:7" ht="21" customHeight="1" x14ac:dyDescent="0.25">
      <c r="A21" s="50" t="s">
        <v>19</v>
      </c>
      <c r="B21" s="50"/>
      <c r="C21" s="50"/>
      <c r="D21" s="103" t="s">
        <v>20</v>
      </c>
      <c r="E21" s="103"/>
      <c r="F21" s="8"/>
      <c r="G21" s="16"/>
    </row>
    <row r="22" spans="1:7" ht="18" customHeight="1" x14ac:dyDescent="0.25">
      <c r="A22" s="50"/>
      <c r="B22" s="50"/>
      <c r="C22" s="50"/>
      <c r="D22" s="103"/>
      <c r="E22" s="103"/>
      <c r="F22" s="8"/>
      <c r="G22" s="16"/>
    </row>
    <row r="23" spans="1:7" ht="48.75" customHeight="1" x14ac:dyDescent="0.25">
      <c r="A23" s="50"/>
      <c r="B23" s="50"/>
      <c r="C23" s="50"/>
      <c r="D23" s="103"/>
      <c r="E23" s="103"/>
      <c r="F23" s="8"/>
      <c r="G23" s="16"/>
    </row>
    <row r="24" spans="1:7" ht="17.25" customHeight="1" x14ac:dyDescent="0.25">
      <c r="A24" s="50" t="s">
        <v>21</v>
      </c>
      <c r="B24" s="50"/>
      <c r="C24" s="50"/>
      <c r="D24" s="103" t="s">
        <v>22</v>
      </c>
      <c r="E24" s="103"/>
      <c r="F24" s="16"/>
      <c r="G24" s="16"/>
    </row>
    <row r="25" spans="1:7" ht="18.75" customHeight="1" x14ac:dyDescent="0.25">
      <c r="A25" s="50"/>
      <c r="B25" s="50"/>
      <c r="C25" s="50"/>
      <c r="D25" s="103"/>
      <c r="E25" s="103"/>
      <c r="F25" s="16"/>
      <c r="G25" s="16"/>
    </row>
    <row r="26" spans="1:7" ht="18" customHeight="1" x14ac:dyDescent="0.25">
      <c r="A26" s="50"/>
      <c r="B26" s="50"/>
      <c r="C26" s="50"/>
      <c r="D26" s="103"/>
      <c r="E26" s="103"/>
      <c r="F26" s="16"/>
      <c r="G26" s="16"/>
    </row>
    <row r="27" spans="1:7" ht="20.25" customHeight="1" x14ac:dyDescent="0.25">
      <c r="A27" s="17"/>
      <c r="B27" s="17"/>
      <c r="C27" s="13"/>
      <c r="D27" s="13"/>
      <c r="E27" s="13"/>
      <c r="F27" s="16"/>
      <c r="G27" s="16"/>
    </row>
    <row r="28" spans="1:7" ht="27.75" customHeight="1" x14ac:dyDescent="0.25">
      <c r="A28" s="104" t="s">
        <v>23</v>
      </c>
      <c r="B28" s="104"/>
      <c r="C28" s="104"/>
      <c r="D28" s="104"/>
      <c r="E28" s="104"/>
      <c r="F28" s="104"/>
      <c r="G28" s="104"/>
    </row>
    <row r="29" spans="1:7" ht="51.75" customHeight="1" x14ac:dyDescent="0.25">
      <c r="A29" s="50" t="s">
        <v>24</v>
      </c>
      <c r="B29" s="50"/>
      <c r="C29" s="50"/>
      <c r="D29" s="50"/>
      <c r="E29" s="50"/>
      <c r="F29" s="50"/>
      <c r="G29" s="50"/>
    </row>
    <row r="30" spans="1:7" ht="57.75" customHeight="1" x14ac:dyDescent="0.25">
      <c r="A30" s="50" t="s">
        <v>25</v>
      </c>
      <c r="B30" s="50"/>
      <c r="C30" s="50"/>
      <c r="D30" s="50"/>
      <c r="E30" s="50"/>
      <c r="F30" s="50"/>
      <c r="G30" s="50"/>
    </row>
    <row r="31" spans="1:7" ht="75.75" customHeight="1" x14ac:dyDescent="0.25">
      <c r="A31" s="50" t="s">
        <v>26</v>
      </c>
      <c r="B31" s="50"/>
      <c r="C31" s="50"/>
      <c r="D31" s="50"/>
      <c r="E31" s="50"/>
      <c r="F31" s="50"/>
      <c r="G31" s="50"/>
    </row>
    <row r="32" spans="1:7" ht="21.75" customHeight="1" x14ac:dyDescent="0.25">
      <c r="A32" s="102" t="s">
        <v>27</v>
      </c>
      <c r="B32" s="102"/>
      <c r="C32" s="102"/>
      <c r="D32" s="102"/>
      <c r="E32" s="102"/>
      <c r="F32" s="102"/>
      <c r="G32" s="102"/>
    </row>
    <row r="33" spans="1:7" x14ac:dyDescent="0.25">
      <c r="A33" s="91" t="s">
        <v>28</v>
      </c>
      <c r="B33" s="91"/>
      <c r="C33" s="91"/>
      <c r="D33" s="91"/>
      <c r="E33" s="91"/>
      <c r="F33" s="91" t="s">
        <v>29</v>
      </c>
      <c r="G33" s="91"/>
    </row>
    <row r="34" spans="1:7" x14ac:dyDescent="0.25">
      <c r="A34" s="98" t="s">
        <v>30</v>
      </c>
      <c r="B34" s="98"/>
      <c r="C34" s="98"/>
      <c r="D34" s="98"/>
      <c r="E34" s="98"/>
      <c r="F34" s="99">
        <v>149892514.71000001</v>
      </c>
      <c r="G34" s="100"/>
    </row>
    <row r="35" spans="1:7" x14ac:dyDescent="0.25">
      <c r="A35" s="87" t="s">
        <v>31</v>
      </c>
      <c r="B35" s="87"/>
      <c r="C35" s="87"/>
      <c r="D35" s="87"/>
      <c r="E35" s="87"/>
      <c r="F35" s="93"/>
      <c r="G35" s="94"/>
    </row>
    <row r="36" spans="1:7" x14ac:dyDescent="0.25">
      <c r="A36" s="87" t="s">
        <v>32</v>
      </c>
      <c r="B36" s="87"/>
      <c r="C36" s="87"/>
      <c r="D36" s="87"/>
      <c r="E36" s="87"/>
      <c r="F36" s="93">
        <v>190081978</v>
      </c>
      <c r="G36" s="94"/>
    </row>
    <row r="37" spans="1:7" x14ac:dyDescent="0.25">
      <c r="A37" s="87" t="s">
        <v>33</v>
      </c>
      <c r="B37" s="87"/>
      <c r="C37" s="87"/>
      <c r="D37" s="87"/>
      <c r="E37" s="87"/>
      <c r="F37" s="93"/>
      <c r="G37" s="94"/>
    </row>
    <row r="38" spans="1:7" ht="39.75" customHeight="1" x14ac:dyDescent="0.25">
      <c r="A38" s="87" t="s">
        <v>34</v>
      </c>
      <c r="B38" s="87"/>
      <c r="C38" s="87"/>
      <c r="D38" s="87"/>
      <c r="E38" s="87"/>
      <c r="F38" s="93">
        <v>190081978</v>
      </c>
      <c r="G38" s="94"/>
    </row>
    <row r="39" spans="1:7" ht="39.75" customHeight="1" x14ac:dyDescent="0.25">
      <c r="A39" s="87" t="s">
        <v>35</v>
      </c>
      <c r="B39" s="87"/>
      <c r="C39" s="87"/>
      <c r="D39" s="87"/>
      <c r="E39" s="87"/>
      <c r="F39" s="93">
        <v>0</v>
      </c>
      <c r="G39" s="94"/>
    </row>
    <row r="40" spans="1:7" ht="42" customHeight="1" x14ac:dyDescent="0.25">
      <c r="A40" s="87" t="s">
        <v>36</v>
      </c>
      <c r="B40" s="87"/>
      <c r="C40" s="87"/>
      <c r="D40" s="87"/>
      <c r="E40" s="87"/>
      <c r="F40" s="93">
        <v>0</v>
      </c>
      <c r="G40" s="94"/>
    </row>
    <row r="41" spans="1:7" x14ac:dyDescent="0.25">
      <c r="A41" s="87" t="s">
        <v>37</v>
      </c>
      <c r="B41" s="87"/>
      <c r="C41" s="87"/>
      <c r="D41" s="87"/>
      <c r="E41" s="87"/>
      <c r="F41" s="93">
        <v>145374331.31999999</v>
      </c>
      <c r="G41" s="94"/>
    </row>
    <row r="42" spans="1:7" x14ac:dyDescent="0.25">
      <c r="A42" s="87" t="s">
        <v>38</v>
      </c>
      <c r="B42" s="87"/>
      <c r="C42" s="87"/>
      <c r="D42" s="87"/>
      <c r="E42" s="87"/>
      <c r="F42" s="93">
        <f>F44+1867049.48</f>
        <v>25198457.469999999</v>
      </c>
      <c r="G42" s="94"/>
    </row>
    <row r="43" spans="1:7" x14ac:dyDescent="0.25">
      <c r="A43" s="87" t="s">
        <v>33</v>
      </c>
      <c r="B43" s="87"/>
      <c r="C43" s="87"/>
      <c r="D43" s="87"/>
      <c r="E43" s="87"/>
      <c r="F43" s="101"/>
      <c r="G43" s="101"/>
    </row>
    <row r="44" spans="1:7" x14ac:dyDescent="0.25">
      <c r="A44" s="87" t="s">
        <v>39</v>
      </c>
      <c r="B44" s="87"/>
      <c r="C44" s="87"/>
      <c r="D44" s="87"/>
      <c r="E44" s="87"/>
      <c r="F44" s="93">
        <v>23331407.989999998</v>
      </c>
      <c r="G44" s="94"/>
    </row>
    <row r="45" spans="1:7" x14ac:dyDescent="0.25">
      <c r="A45" s="87" t="s">
        <v>40</v>
      </c>
      <c r="B45" s="87"/>
      <c r="C45" s="87"/>
      <c r="D45" s="87"/>
      <c r="E45" s="87"/>
      <c r="F45" s="93">
        <v>3688467.01</v>
      </c>
      <c r="G45" s="94"/>
    </row>
    <row r="46" spans="1:7" x14ac:dyDescent="0.25">
      <c r="A46" s="98" t="s">
        <v>41</v>
      </c>
      <c r="B46" s="98"/>
      <c r="C46" s="98"/>
      <c r="D46" s="98"/>
      <c r="E46" s="98"/>
      <c r="F46" s="99">
        <f>F48+F49+F61</f>
        <v>23997.82</v>
      </c>
      <c r="G46" s="100"/>
    </row>
    <row r="47" spans="1:7" x14ac:dyDescent="0.25">
      <c r="A47" s="87" t="s">
        <v>31</v>
      </c>
      <c r="B47" s="87"/>
      <c r="C47" s="87"/>
      <c r="D47" s="87"/>
      <c r="E47" s="87"/>
      <c r="F47" s="101"/>
      <c r="G47" s="101"/>
    </row>
    <row r="48" spans="1:7" ht="15.75" customHeight="1" x14ac:dyDescent="0.25">
      <c r="A48" s="87" t="s">
        <v>42</v>
      </c>
      <c r="B48" s="87"/>
      <c r="C48" s="87"/>
      <c r="D48" s="87"/>
      <c r="E48" s="87"/>
      <c r="F48" s="93">
        <v>0</v>
      </c>
      <c r="G48" s="94"/>
    </row>
    <row r="49" spans="1:7" ht="27.75" customHeight="1" x14ac:dyDescent="0.25">
      <c r="A49" s="87" t="s">
        <v>43</v>
      </c>
      <c r="B49" s="87"/>
      <c r="C49" s="87"/>
      <c r="D49" s="87"/>
      <c r="E49" s="87"/>
      <c r="F49" s="93">
        <f>SUM(F51:G60)</f>
        <v>11937.65</v>
      </c>
      <c r="G49" s="94"/>
    </row>
    <row r="50" spans="1:7" x14ac:dyDescent="0.25">
      <c r="A50" s="87" t="s">
        <v>33</v>
      </c>
      <c r="B50" s="87"/>
      <c r="C50" s="87"/>
      <c r="D50" s="87"/>
      <c r="E50" s="87"/>
      <c r="F50" s="101"/>
      <c r="G50" s="101"/>
    </row>
    <row r="51" spans="1:7" x14ac:dyDescent="0.25">
      <c r="A51" s="87" t="s">
        <v>44</v>
      </c>
      <c r="B51" s="87"/>
      <c r="C51" s="87"/>
      <c r="D51" s="87"/>
      <c r="E51" s="87"/>
      <c r="F51" s="93">
        <v>3409.6</v>
      </c>
      <c r="G51" s="94"/>
    </row>
    <row r="52" spans="1:7" x14ac:dyDescent="0.25">
      <c r="A52" s="87" t="s">
        <v>45</v>
      </c>
      <c r="B52" s="87"/>
      <c r="C52" s="87"/>
      <c r="D52" s="87"/>
      <c r="E52" s="87"/>
      <c r="F52" s="93"/>
      <c r="G52" s="94"/>
    </row>
    <row r="53" spans="1:7" x14ac:dyDescent="0.25">
      <c r="A53" s="87" t="s">
        <v>46</v>
      </c>
      <c r="B53" s="87"/>
      <c r="C53" s="87"/>
      <c r="D53" s="87"/>
      <c r="E53" s="87"/>
      <c r="F53" s="93"/>
      <c r="G53" s="94"/>
    </row>
    <row r="54" spans="1:7" x14ac:dyDescent="0.25">
      <c r="A54" s="87" t="s">
        <v>47</v>
      </c>
      <c r="B54" s="87"/>
      <c r="C54" s="87"/>
      <c r="D54" s="87"/>
      <c r="E54" s="87"/>
      <c r="F54" s="93"/>
      <c r="G54" s="94"/>
    </row>
    <row r="55" spans="1:7" x14ac:dyDescent="0.25">
      <c r="A55" s="87" t="s">
        <v>48</v>
      </c>
      <c r="B55" s="87"/>
      <c r="C55" s="87"/>
      <c r="D55" s="87"/>
      <c r="E55" s="87"/>
      <c r="F55" s="93">
        <v>8528.0499999999993</v>
      </c>
      <c r="G55" s="94"/>
    </row>
    <row r="56" spans="1:7" hidden="1" x14ac:dyDescent="0.25">
      <c r="A56" s="87" t="s">
        <v>49</v>
      </c>
      <c r="B56" s="87"/>
      <c r="C56" s="87"/>
      <c r="D56" s="87"/>
      <c r="E56" s="87"/>
      <c r="F56" s="93">
        <v>0</v>
      </c>
      <c r="G56" s="94"/>
    </row>
    <row r="57" spans="1:7" hidden="1" x14ac:dyDescent="0.25">
      <c r="A57" s="87" t="s">
        <v>50</v>
      </c>
      <c r="B57" s="87"/>
      <c r="C57" s="87"/>
      <c r="D57" s="87"/>
      <c r="E57" s="87"/>
      <c r="F57" s="93">
        <v>0</v>
      </c>
      <c r="G57" s="94"/>
    </row>
    <row r="58" spans="1:7" hidden="1" x14ac:dyDescent="0.25">
      <c r="A58" s="87" t="s">
        <v>51</v>
      </c>
      <c r="B58" s="87"/>
      <c r="C58" s="87"/>
      <c r="D58" s="87"/>
      <c r="E58" s="87"/>
      <c r="F58" s="93">
        <v>0</v>
      </c>
      <c r="G58" s="94"/>
    </row>
    <row r="59" spans="1:7" hidden="1" x14ac:dyDescent="0.25">
      <c r="A59" s="87" t="s">
        <v>52</v>
      </c>
      <c r="B59" s="87"/>
      <c r="C59" s="87"/>
      <c r="D59" s="87"/>
      <c r="E59" s="87"/>
      <c r="F59" s="93">
        <v>0</v>
      </c>
      <c r="G59" s="94"/>
    </row>
    <row r="60" spans="1:7" hidden="1" x14ac:dyDescent="0.25">
      <c r="A60" s="87" t="s">
        <v>53</v>
      </c>
      <c r="B60" s="87"/>
      <c r="C60" s="87"/>
      <c r="D60" s="87"/>
      <c r="E60" s="87"/>
      <c r="F60" s="93">
        <v>0</v>
      </c>
      <c r="G60" s="94"/>
    </row>
    <row r="61" spans="1:7" ht="27.75" customHeight="1" x14ac:dyDescent="0.25">
      <c r="A61" s="53" t="s">
        <v>54</v>
      </c>
      <c r="B61" s="54"/>
      <c r="C61" s="54"/>
      <c r="D61" s="54"/>
      <c r="E61" s="55"/>
      <c r="F61" s="93">
        <f>SUM(F63:G72)</f>
        <v>12060.17</v>
      </c>
      <c r="G61" s="94"/>
    </row>
    <row r="62" spans="1:7" x14ac:dyDescent="0.25">
      <c r="A62" s="87" t="s">
        <v>33</v>
      </c>
      <c r="B62" s="87"/>
      <c r="C62" s="87"/>
      <c r="D62" s="87"/>
      <c r="E62" s="87"/>
      <c r="F62" s="101"/>
      <c r="G62" s="101"/>
    </row>
    <row r="63" spans="1:7" hidden="1" x14ac:dyDescent="0.25">
      <c r="A63" s="87" t="s">
        <v>55</v>
      </c>
      <c r="B63" s="87"/>
      <c r="C63" s="87"/>
      <c r="D63" s="87"/>
      <c r="E63" s="87"/>
      <c r="F63" s="93">
        <v>0</v>
      </c>
      <c r="G63" s="94"/>
    </row>
    <row r="64" spans="1:7" hidden="1" x14ac:dyDescent="0.25">
      <c r="A64" s="97" t="s">
        <v>56</v>
      </c>
      <c r="B64" s="97"/>
      <c r="C64" s="97"/>
      <c r="D64" s="97"/>
      <c r="E64" s="97"/>
      <c r="F64" s="93">
        <v>0</v>
      </c>
      <c r="G64" s="94"/>
    </row>
    <row r="65" spans="1:7" hidden="1" x14ac:dyDescent="0.25">
      <c r="A65" s="87" t="s">
        <v>57</v>
      </c>
      <c r="B65" s="87"/>
      <c r="C65" s="87"/>
      <c r="D65" s="87"/>
      <c r="E65" s="87"/>
      <c r="F65" s="93">
        <v>0</v>
      </c>
      <c r="G65" s="94"/>
    </row>
    <row r="66" spans="1:7" hidden="1" x14ac:dyDescent="0.25">
      <c r="A66" s="87" t="s">
        <v>58</v>
      </c>
      <c r="B66" s="87"/>
      <c r="C66" s="87"/>
      <c r="D66" s="87"/>
      <c r="E66" s="87"/>
      <c r="F66" s="93">
        <v>0</v>
      </c>
      <c r="G66" s="94"/>
    </row>
    <row r="67" spans="1:7" hidden="1" x14ac:dyDescent="0.25">
      <c r="A67" s="87" t="s">
        <v>59</v>
      </c>
      <c r="B67" s="87"/>
      <c r="C67" s="87"/>
      <c r="D67" s="87"/>
      <c r="E67" s="87"/>
      <c r="F67" s="93">
        <v>0</v>
      </c>
      <c r="G67" s="94"/>
    </row>
    <row r="68" spans="1:7" hidden="1" x14ac:dyDescent="0.25">
      <c r="A68" s="87" t="s">
        <v>60</v>
      </c>
      <c r="B68" s="87"/>
      <c r="C68" s="87"/>
      <c r="D68" s="87"/>
      <c r="E68" s="87"/>
      <c r="F68" s="93">
        <v>0</v>
      </c>
      <c r="G68" s="94"/>
    </row>
    <row r="69" spans="1:7" x14ac:dyDescent="0.25">
      <c r="A69" s="87" t="s">
        <v>61</v>
      </c>
      <c r="B69" s="87"/>
      <c r="C69" s="87"/>
      <c r="D69" s="87"/>
      <c r="E69" s="87"/>
      <c r="F69" s="93">
        <v>12060.17</v>
      </c>
      <c r="G69" s="94"/>
    </row>
    <row r="70" spans="1:7" x14ac:dyDescent="0.25">
      <c r="A70" s="87" t="s">
        <v>62</v>
      </c>
      <c r="B70" s="87"/>
      <c r="C70" s="87"/>
      <c r="D70" s="87"/>
      <c r="E70" s="87"/>
      <c r="F70" s="93">
        <v>0</v>
      </c>
      <c r="G70" s="94"/>
    </row>
    <row r="71" spans="1:7" x14ac:dyDescent="0.25">
      <c r="A71" s="87" t="s">
        <v>63</v>
      </c>
      <c r="B71" s="87"/>
      <c r="C71" s="87"/>
      <c r="D71" s="87"/>
      <c r="E71" s="87"/>
      <c r="F71" s="93">
        <v>0</v>
      </c>
      <c r="G71" s="94"/>
    </row>
    <row r="72" spans="1:7" x14ac:dyDescent="0.25">
      <c r="A72" s="87" t="s">
        <v>64</v>
      </c>
      <c r="B72" s="87"/>
      <c r="C72" s="87"/>
      <c r="D72" s="87"/>
      <c r="E72" s="87"/>
      <c r="F72" s="93">
        <v>0</v>
      </c>
      <c r="G72" s="94"/>
    </row>
    <row r="73" spans="1:7" x14ac:dyDescent="0.25">
      <c r="A73" s="98" t="s">
        <v>65</v>
      </c>
      <c r="B73" s="98"/>
      <c r="C73" s="98"/>
      <c r="D73" s="98"/>
      <c r="E73" s="98"/>
      <c r="F73" s="99">
        <f>F75+F76+F91</f>
        <v>932645.5</v>
      </c>
      <c r="G73" s="100"/>
    </row>
    <row r="74" spans="1:7" x14ac:dyDescent="0.25">
      <c r="A74" s="87" t="s">
        <v>31</v>
      </c>
      <c r="B74" s="87"/>
      <c r="C74" s="87"/>
      <c r="D74" s="87"/>
      <c r="E74" s="87"/>
      <c r="F74" s="93"/>
      <c r="G74" s="94"/>
    </row>
    <row r="75" spans="1:7" x14ac:dyDescent="0.25">
      <c r="A75" s="87" t="s">
        <v>66</v>
      </c>
      <c r="B75" s="87"/>
      <c r="C75" s="87"/>
      <c r="D75" s="87"/>
      <c r="E75" s="87"/>
      <c r="F75" s="93">
        <v>0</v>
      </c>
      <c r="G75" s="94"/>
    </row>
    <row r="76" spans="1:7" ht="30" customHeight="1" x14ac:dyDescent="0.25">
      <c r="A76" s="87" t="s">
        <v>67</v>
      </c>
      <c r="B76" s="87"/>
      <c r="C76" s="87"/>
      <c r="D76" s="87"/>
      <c r="E76" s="87"/>
      <c r="F76" s="93">
        <f>SUM(F78:G90)</f>
        <v>837373.82</v>
      </c>
      <c r="G76" s="94"/>
    </row>
    <row r="77" spans="1:7" x14ac:dyDescent="0.25">
      <c r="A77" s="87" t="s">
        <v>33</v>
      </c>
      <c r="B77" s="87"/>
      <c r="C77" s="87"/>
      <c r="D77" s="87"/>
      <c r="E77" s="87"/>
      <c r="F77" s="93"/>
      <c r="G77" s="94"/>
    </row>
    <row r="78" spans="1:7" x14ac:dyDescent="0.25">
      <c r="A78" s="87" t="s">
        <v>68</v>
      </c>
      <c r="B78" s="87"/>
      <c r="C78" s="87"/>
      <c r="D78" s="87"/>
      <c r="E78" s="87"/>
      <c r="F78" s="93">
        <v>0</v>
      </c>
      <c r="G78" s="94"/>
    </row>
    <row r="79" spans="1:7" x14ac:dyDescent="0.25">
      <c r="A79" s="87" t="s">
        <v>69</v>
      </c>
      <c r="B79" s="87"/>
      <c r="C79" s="87"/>
      <c r="D79" s="87"/>
      <c r="E79" s="87"/>
      <c r="F79" s="93">
        <v>0</v>
      </c>
      <c r="G79" s="94"/>
    </row>
    <row r="80" spans="1:7" x14ac:dyDescent="0.25">
      <c r="A80" s="87" t="s">
        <v>70</v>
      </c>
      <c r="B80" s="87"/>
      <c r="C80" s="87"/>
      <c r="D80" s="87"/>
      <c r="E80" s="87"/>
      <c r="F80" s="93">
        <v>3000</v>
      </c>
      <c r="G80" s="94"/>
    </row>
    <row r="81" spans="1:7" x14ac:dyDescent="0.25">
      <c r="A81" s="87" t="s">
        <v>71</v>
      </c>
      <c r="B81" s="87"/>
      <c r="C81" s="87"/>
      <c r="D81" s="87"/>
      <c r="E81" s="87"/>
      <c r="F81" s="93">
        <v>9277.5</v>
      </c>
      <c r="G81" s="94"/>
    </row>
    <row r="82" spans="1:7" x14ac:dyDescent="0.25">
      <c r="A82" s="87" t="s">
        <v>72</v>
      </c>
      <c r="B82" s="87"/>
      <c r="C82" s="87"/>
      <c r="D82" s="87"/>
      <c r="E82" s="87"/>
      <c r="F82" s="93">
        <v>21224.32</v>
      </c>
      <c r="G82" s="94"/>
    </row>
    <row r="83" spans="1:7" hidden="1" x14ac:dyDescent="0.25">
      <c r="A83" s="87" t="s">
        <v>73</v>
      </c>
      <c r="B83" s="87"/>
      <c r="C83" s="87"/>
      <c r="D83" s="87"/>
      <c r="E83" s="87"/>
      <c r="F83" s="93">
        <v>0</v>
      </c>
      <c r="G83" s="94"/>
    </row>
    <row r="84" spans="1:7" hidden="1" x14ac:dyDescent="0.25">
      <c r="A84" s="87" t="s">
        <v>74</v>
      </c>
      <c r="B84" s="87"/>
      <c r="C84" s="87"/>
      <c r="D84" s="87"/>
      <c r="E84" s="87"/>
      <c r="F84" s="93">
        <v>0</v>
      </c>
      <c r="G84" s="94"/>
    </row>
    <row r="85" spans="1:7" hidden="1" x14ac:dyDescent="0.25">
      <c r="A85" s="87" t="s">
        <v>75</v>
      </c>
      <c r="B85" s="87"/>
      <c r="C85" s="87"/>
      <c r="D85" s="87"/>
      <c r="E85" s="87"/>
      <c r="F85" s="93">
        <v>0</v>
      </c>
      <c r="G85" s="94"/>
    </row>
    <row r="86" spans="1:7" hidden="1" x14ac:dyDescent="0.25">
      <c r="A86" s="87" t="s">
        <v>76</v>
      </c>
      <c r="B86" s="87"/>
      <c r="C86" s="87"/>
      <c r="D86" s="87"/>
      <c r="E86" s="87"/>
      <c r="F86" s="93">
        <v>0</v>
      </c>
      <c r="G86" s="94"/>
    </row>
    <row r="87" spans="1:7" hidden="1" x14ac:dyDescent="0.25">
      <c r="A87" s="87" t="s">
        <v>77</v>
      </c>
      <c r="B87" s="87"/>
      <c r="C87" s="87"/>
      <c r="D87" s="87"/>
      <c r="E87" s="87"/>
      <c r="F87" s="93">
        <v>0</v>
      </c>
      <c r="G87" s="94"/>
    </row>
    <row r="88" spans="1:7" x14ac:dyDescent="0.25">
      <c r="A88" s="87" t="s">
        <v>78</v>
      </c>
      <c r="B88" s="87"/>
      <c r="C88" s="87"/>
      <c r="D88" s="87"/>
      <c r="E88" s="87"/>
      <c r="F88" s="93">
        <v>803872</v>
      </c>
      <c r="G88" s="94"/>
    </row>
    <row r="89" spans="1:7" x14ac:dyDescent="0.25">
      <c r="A89" s="87" t="s">
        <v>79</v>
      </c>
      <c r="B89" s="87"/>
      <c r="C89" s="87"/>
      <c r="D89" s="87"/>
      <c r="E89" s="87"/>
      <c r="F89" s="93">
        <v>0</v>
      </c>
      <c r="G89" s="94"/>
    </row>
    <row r="90" spans="1:7" x14ac:dyDescent="0.25">
      <c r="A90" s="87" t="s">
        <v>80</v>
      </c>
      <c r="B90" s="87"/>
      <c r="C90" s="87"/>
      <c r="D90" s="87"/>
      <c r="E90" s="87"/>
      <c r="F90" s="93">
        <v>0</v>
      </c>
      <c r="G90" s="94"/>
    </row>
    <row r="91" spans="1:7" ht="30" customHeight="1" x14ac:dyDescent="0.25">
      <c r="A91" s="87" t="s">
        <v>81</v>
      </c>
      <c r="B91" s="87"/>
      <c r="C91" s="87"/>
      <c r="D91" s="87"/>
      <c r="E91" s="87"/>
      <c r="F91" s="93">
        <f>SUM(F93:G105)</f>
        <v>95271.679999999993</v>
      </c>
      <c r="G91" s="94"/>
    </row>
    <row r="92" spans="1:7" x14ac:dyDescent="0.25">
      <c r="A92" s="87" t="s">
        <v>33</v>
      </c>
      <c r="B92" s="87"/>
      <c r="C92" s="87"/>
      <c r="D92" s="87"/>
      <c r="E92" s="87"/>
      <c r="F92" s="95"/>
      <c r="G92" s="96"/>
    </row>
    <row r="93" spans="1:7" hidden="1" x14ac:dyDescent="0.25">
      <c r="A93" s="87" t="s">
        <v>82</v>
      </c>
      <c r="B93" s="87"/>
      <c r="C93" s="87"/>
      <c r="D93" s="87"/>
      <c r="E93" s="87"/>
      <c r="F93" s="95">
        <v>0</v>
      </c>
      <c r="G93" s="96"/>
    </row>
    <row r="94" spans="1:7" hidden="1" x14ac:dyDescent="0.25">
      <c r="A94" s="87" t="s">
        <v>83</v>
      </c>
      <c r="B94" s="87"/>
      <c r="C94" s="87"/>
      <c r="D94" s="87"/>
      <c r="E94" s="87"/>
      <c r="F94" s="95">
        <v>0</v>
      </c>
      <c r="G94" s="96"/>
    </row>
    <row r="95" spans="1:7" hidden="1" x14ac:dyDescent="0.25">
      <c r="A95" s="97" t="s">
        <v>84</v>
      </c>
      <c r="B95" s="97"/>
      <c r="C95" s="97"/>
      <c r="D95" s="97"/>
      <c r="E95" s="97"/>
      <c r="F95" s="95">
        <v>0</v>
      </c>
      <c r="G95" s="96"/>
    </row>
    <row r="96" spans="1:7" hidden="1" x14ac:dyDescent="0.25">
      <c r="A96" s="87" t="s">
        <v>85</v>
      </c>
      <c r="B96" s="87"/>
      <c r="C96" s="87"/>
      <c r="D96" s="87"/>
      <c r="E96" s="87"/>
      <c r="F96" s="95">
        <v>0</v>
      </c>
      <c r="G96" s="96"/>
    </row>
    <row r="97" spans="1:8" hidden="1" x14ac:dyDescent="0.25">
      <c r="A97" s="87" t="s">
        <v>86</v>
      </c>
      <c r="B97" s="87"/>
      <c r="C97" s="87"/>
      <c r="D97" s="87"/>
      <c r="E97" s="87"/>
      <c r="F97" s="95">
        <v>0</v>
      </c>
      <c r="G97" s="96"/>
    </row>
    <row r="98" spans="1:8" hidden="1" x14ac:dyDescent="0.25">
      <c r="A98" s="87" t="s">
        <v>87</v>
      </c>
      <c r="B98" s="87"/>
      <c r="C98" s="87"/>
      <c r="D98" s="87"/>
      <c r="E98" s="87"/>
      <c r="F98" s="95">
        <v>0</v>
      </c>
      <c r="G98" s="96"/>
    </row>
    <row r="99" spans="1:8" hidden="1" x14ac:dyDescent="0.25">
      <c r="A99" s="87" t="s">
        <v>88</v>
      </c>
      <c r="B99" s="87"/>
      <c r="C99" s="87"/>
      <c r="D99" s="87"/>
      <c r="E99" s="87"/>
      <c r="F99" s="95">
        <v>0</v>
      </c>
      <c r="G99" s="96"/>
    </row>
    <row r="100" spans="1:8" hidden="1" x14ac:dyDescent="0.25">
      <c r="A100" s="87" t="s">
        <v>89</v>
      </c>
      <c r="B100" s="87"/>
      <c r="C100" s="87"/>
      <c r="D100" s="87"/>
      <c r="E100" s="87"/>
      <c r="F100" s="93">
        <v>0</v>
      </c>
      <c r="G100" s="94"/>
    </row>
    <row r="101" spans="1:8" hidden="1" x14ac:dyDescent="0.25">
      <c r="A101" s="87" t="s">
        <v>90</v>
      </c>
      <c r="B101" s="87"/>
      <c r="C101" s="87"/>
      <c r="D101" s="87"/>
      <c r="E101" s="87"/>
      <c r="F101" s="93">
        <v>0</v>
      </c>
      <c r="G101" s="94"/>
    </row>
    <row r="102" spans="1:8" x14ac:dyDescent="0.25">
      <c r="A102" s="87" t="s">
        <v>91</v>
      </c>
      <c r="B102" s="87"/>
      <c r="C102" s="87"/>
      <c r="D102" s="87"/>
      <c r="E102" s="87"/>
      <c r="F102" s="93">
        <v>95271.679999999993</v>
      </c>
      <c r="G102" s="94"/>
    </row>
    <row r="103" spans="1:8" x14ac:dyDescent="0.25">
      <c r="A103" s="87" t="s">
        <v>92</v>
      </c>
      <c r="B103" s="87"/>
      <c r="C103" s="87"/>
      <c r="D103" s="87"/>
      <c r="E103" s="87"/>
      <c r="F103" s="93">
        <v>0</v>
      </c>
      <c r="G103" s="94"/>
    </row>
    <row r="104" spans="1:8" x14ac:dyDescent="0.25">
      <c r="A104" s="87" t="s">
        <v>93</v>
      </c>
      <c r="B104" s="87"/>
      <c r="C104" s="87"/>
      <c r="D104" s="87"/>
      <c r="E104" s="87"/>
      <c r="F104" s="93">
        <v>0</v>
      </c>
      <c r="G104" s="94"/>
    </row>
    <row r="105" spans="1:8" x14ac:dyDescent="0.25">
      <c r="A105" s="87" t="s">
        <v>94</v>
      </c>
      <c r="B105" s="87"/>
      <c r="C105" s="87"/>
      <c r="D105" s="87"/>
      <c r="E105" s="87"/>
      <c r="F105" s="93">
        <v>0</v>
      </c>
      <c r="G105" s="94"/>
    </row>
    <row r="106" spans="1:8" s="18" customFormat="1" x14ac:dyDescent="0.25">
      <c r="A106" s="89"/>
      <c r="B106" s="89"/>
      <c r="C106" s="89"/>
      <c r="D106" s="89"/>
      <c r="E106" s="89"/>
      <c r="F106" s="89"/>
      <c r="G106" s="89"/>
    </row>
    <row r="107" spans="1:8" ht="18" customHeight="1" x14ac:dyDescent="0.25">
      <c r="A107" s="90" t="s">
        <v>95</v>
      </c>
      <c r="B107" s="90"/>
      <c r="C107" s="90"/>
      <c r="D107" s="90"/>
      <c r="E107" s="90"/>
      <c r="F107" s="90"/>
      <c r="G107" s="90"/>
    </row>
    <row r="108" spans="1:8" ht="15.75" customHeight="1" x14ac:dyDescent="0.25">
      <c r="A108" s="91" t="s">
        <v>28</v>
      </c>
      <c r="B108" s="91"/>
      <c r="C108" s="91"/>
      <c r="D108" s="91" t="s">
        <v>96</v>
      </c>
      <c r="E108" s="92" t="s">
        <v>97</v>
      </c>
      <c r="F108" s="91" t="s">
        <v>98</v>
      </c>
      <c r="G108" s="91"/>
    </row>
    <row r="109" spans="1:8" ht="92.25" customHeight="1" x14ac:dyDescent="0.25">
      <c r="A109" s="91"/>
      <c r="B109" s="91"/>
      <c r="C109" s="91"/>
      <c r="D109" s="91"/>
      <c r="E109" s="92"/>
      <c r="F109" s="14" t="s">
        <v>99</v>
      </c>
      <c r="G109" s="14" t="s">
        <v>100</v>
      </c>
    </row>
    <row r="110" spans="1:8" ht="30.75" customHeight="1" x14ac:dyDescent="0.25">
      <c r="A110" s="87" t="s">
        <v>101</v>
      </c>
      <c r="B110" s="87"/>
      <c r="C110" s="87"/>
      <c r="D110" s="14" t="s">
        <v>102</v>
      </c>
      <c r="E110" s="19">
        <v>110425.4</v>
      </c>
      <c r="F110" s="14"/>
      <c r="G110" s="14"/>
    </row>
    <row r="111" spans="1:8" ht="13.9" customHeight="1" x14ac:dyDescent="0.25">
      <c r="A111" s="85" t="s">
        <v>103</v>
      </c>
      <c r="B111" s="86"/>
      <c r="C111" s="88"/>
      <c r="D111" s="20" t="s">
        <v>102</v>
      </c>
      <c r="E111" s="21">
        <f>E113+E118</f>
        <v>51359676</v>
      </c>
      <c r="F111" s="10"/>
      <c r="G111" s="10"/>
      <c r="H111" s="22">
        <f>E124-E110</f>
        <v>51359676</v>
      </c>
    </row>
    <row r="112" spans="1:8" ht="15" customHeight="1" x14ac:dyDescent="0.25">
      <c r="A112" s="53" t="s">
        <v>104</v>
      </c>
      <c r="B112" s="54"/>
      <c r="C112" s="55"/>
      <c r="D112" s="23" t="s">
        <v>102</v>
      </c>
      <c r="E112" s="21"/>
      <c r="F112" s="10"/>
      <c r="G112" s="10"/>
      <c r="H112" s="24"/>
    </row>
    <row r="113" spans="1:8" ht="27.75" customHeight="1" x14ac:dyDescent="0.25">
      <c r="A113" s="53" t="s">
        <v>105</v>
      </c>
      <c r="B113" s="54"/>
      <c r="C113" s="55"/>
      <c r="D113" s="23" t="s">
        <v>102</v>
      </c>
      <c r="E113" s="19">
        <f>E114+E118</f>
        <v>45265140</v>
      </c>
      <c r="F113" s="10"/>
      <c r="G113" s="10"/>
      <c r="H113" s="22">
        <f>H111-E118</f>
        <v>45265140</v>
      </c>
    </row>
    <row r="114" spans="1:8" ht="27.75" customHeight="1" x14ac:dyDescent="0.25">
      <c r="A114" s="53" t="s">
        <v>106</v>
      </c>
      <c r="B114" s="54"/>
      <c r="C114" s="55"/>
      <c r="D114" s="23" t="s">
        <v>102</v>
      </c>
      <c r="E114" s="19">
        <f>E116+E117</f>
        <v>39170604</v>
      </c>
      <c r="F114" s="10"/>
      <c r="G114" s="10"/>
      <c r="H114" s="22">
        <f>H113-E118</f>
        <v>39170604</v>
      </c>
    </row>
    <row r="115" spans="1:8" ht="13.9" customHeight="1" x14ac:dyDescent="0.25">
      <c r="A115" s="53" t="s">
        <v>104</v>
      </c>
      <c r="B115" s="54"/>
      <c r="C115" s="55"/>
      <c r="D115" s="23" t="s">
        <v>102</v>
      </c>
      <c r="E115" s="19"/>
      <c r="F115" s="10"/>
      <c r="G115" s="10"/>
    </row>
    <row r="116" spans="1:8" ht="54.6" customHeight="1" x14ac:dyDescent="0.25">
      <c r="A116" s="68" t="s">
        <v>107</v>
      </c>
      <c r="B116" s="69"/>
      <c r="C116" s="70"/>
      <c r="D116" s="23" t="s">
        <v>102</v>
      </c>
      <c r="E116" s="19">
        <v>39170604</v>
      </c>
      <c r="F116" s="10"/>
      <c r="G116" s="10"/>
    </row>
    <row r="117" spans="1:8" ht="29.25" customHeight="1" x14ac:dyDescent="0.25">
      <c r="A117" s="68" t="s">
        <v>108</v>
      </c>
      <c r="B117" s="69"/>
      <c r="C117" s="70"/>
      <c r="D117" s="23" t="s">
        <v>102</v>
      </c>
      <c r="E117" s="25">
        <v>0</v>
      </c>
      <c r="F117" s="10"/>
      <c r="G117" s="10"/>
    </row>
    <row r="118" spans="1:8" ht="15" customHeight="1" x14ac:dyDescent="0.25">
      <c r="A118" s="53" t="s">
        <v>109</v>
      </c>
      <c r="B118" s="54"/>
      <c r="C118" s="55"/>
      <c r="D118" s="23" t="s">
        <v>102</v>
      </c>
      <c r="E118" s="19">
        <f>((E150)*0.5)+((E151)*0.1)+E155+E169</f>
        <v>6094536</v>
      </c>
      <c r="F118" s="10"/>
      <c r="G118" s="10"/>
    </row>
    <row r="119" spans="1:8" ht="29.25" customHeight="1" x14ac:dyDescent="0.25">
      <c r="A119" s="53" t="s">
        <v>110</v>
      </c>
      <c r="B119" s="54"/>
      <c r="C119" s="55"/>
      <c r="D119" s="23" t="s">
        <v>102</v>
      </c>
      <c r="E119" s="19">
        <f>E121</f>
        <v>2200000</v>
      </c>
      <c r="F119" s="10"/>
      <c r="G119" s="10"/>
    </row>
    <row r="120" spans="1:8" ht="13.9" customHeight="1" x14ac:dyDescent="0.25">
      <c r="A120" s="53" t="s">
        <v>104</v>
      </c>
      <c r="B120" s="54"/>
      <c r="C120" s="55"/>
      <c r="D120" s="23" t="s">
        <v>102</v>
      </c>
      <c r="E120" s="19"/>
      <c r="F120" s="10"/>
      <c r="G120" s="10"/>
    </row>
    <row r="121" spans="1:8" ht="79.150000000000006" customHeight="1" x14ac:dyDescent="0.25">
      <c r="A121" s="56" t="s">
        <v>111</v>
      </c>
      <c r="B121" s="56"/>
      <c r="C121" s="56"/>
      <c r="D121" s="23" t="s">
        <v>102</v>
      </c>
      <c r="E121" s="19">
        <f>E130-110173.51</f>
        <v>2200000</v>
      </c>
      <c r="F121" s="10"/>
      <c r="G121" s="10"/>
    </row>
    <row r="122" spans="1:8" ht="27.75" customHeight="1" x14ac:dyDescent="0.25">
      <c r="A122" s="53" t="s">
        <v>112</v>
      </c>
      <c r="B122" s="54"/>
      <c r="C122" s="55"/>
      <c r="D122" s="23" t="s">
        <v>102</v>
      </c>
      <c r="E122" s="19">
        <v>2200000</v>
      </c>
      <c r="F122" s="10"/>
      <c r="G122" s="10"/>
    </row>
    <row r="123" spans="1:8" ht="15" customHeight="1" x14ac:dyDescent="0.25">
      <c r="A123" s="66"/>
      <c r="B123" s="66"/>
      <c r="C123" s="66"/>
      <c r="D123" s="26"/>
      <c r="E123" s="21"/>
      <c r="F123" s="10"/>
      <c r="G123" s="10"/>
    </row>
    <row r="124" spans="1:8" ht="13.9" customHeight="1" x14ac:dyDescent="0.25">
      <c r="A124" s="84" t="s">
        <v>113</v>
      </c>
      <c r="B124" s="84"/>
      <c r="C124" s="84"/>
      <c r="D124" s="20">
        <v>900</v>
      </c>
      <c r="E124" s="27">
        <f>SUM(E126:E130)</f>
        <v>51470101.399999999</v>
      </c>
      <c r="F124" s="10"/>
      <c r="G124" s="10"/>
    </row>
    <row r="125" spans="1:8" x14ac:dyDescent="0.25">
      <c r="A125" s="85" t="s">
        <v>31</v>
      </c>
      <c r="B125" s="86"/>
      <c r="C125" s="86"/>
      <c r="D125" s="20"/>
      <c r="E125" s="27"/>
      <c r="F125" s="10"/>
      <c r="G125" s="10"/>
    </row>
    <row r="126" spans="1:8" ht="13.9" customHeight="1" x14ac:dyDescent="0.25">
      <c r="A126" s="81" t="s">
        <v>114</v>
      </c>
      <c r="B126" s="82"/>
      <c r="C126" s="83"/>
      <c r="D126" s="20"/>
      <c r="E126" s="28">
        <f>E133</f>
        <v>11760840.310000001</v>
      </c>
      <c r="F126" s="10"/>
      <c r="G126" s="10"/>
    </row>
    <row r="127" spans="1:8" ht="13.9" customHeight="1" x14ac:dyDescent="0.25">
      <c r="A127" s="81" t="s">
        <v>115</v>
      </c>
      <c r="B127" s="82"/>
      <c r="C127" s="83"/>
      <c r="D127" s="20"/>
      <c r="E127" s="28">
        <f>E231</f>
        <v>730000</v>
      </c>
      <c r="F127" s="10"/>
      <c r="G127" s="10"/>
    </row>
    <row r="128" spans="1:8" ht="13.9" customHeight="1" x14ac:dyDescent="0.25">
      <c r="A128" s="75" t="s">
        <v>116</v>
      </c>
      <c r="B128" s="76"/>
      <c r="C128" s="77"/>
      <c r="D128" s="20"/>
      <c r="E128" s="28">
        <f>E196</f>
        <v>36253087.579999998</v>
      </c>
      <c r="F128" s="10"/>
      <c r="G128" s="10"/>
    </row>
    <row r="129" spans="1:7" ht="13.9" customHeight="1" x14ac:dyDescent="0.25">
      <c r="A129" s="78" t="s">
        <v>117</v>
      </c>
      <c r="B129" s="79"/>
      <c r="C129" s="80"/>
      <c r="D129" s="20"/>
      <c r="E129" s="28">
        <f>E184</f>
        <v>416000</v>
      </c>
      <c r="F129" s="10"/>
      <c r="G129" s="10"/>
    </row>
    <row r="130" spans="1:7" ht="13.9" customHeight="1" x14ac:dyDescent="0.25">
      <c r="A130" s="81" t="s">
        <v>118</v>
      </c>
      <c r="B130" s="82"/>
      <c r="C130" s="83"/>
      <c r="D130" s="20"/>
      <c r="E130" s="28">
        <f>E242</f>
        <v>2310173.5099999998</v>
      </c>
      <c r="F130" s="10"/>
      <c r="G130" s="10"/>
    </row>
    <row r="131" spans="1:7" ht="13.9" customHeight="1" x14ac:dyDescent="0.25">
      <c r="A131" s="75"/>
      <c r="B131" s="76"/>
      <c r="C131" s="77"/>
      <c r="D131" s="20"/>
      <c r="E131" s="27"/>
      <c r="F131" s="10"/>
      <c r="G131" s="10"/>
    </row>
    <row r="132" spans="1:7" ht="13.9" customHeight="1" x14ac:dyDescent="0.25">
      <c r="A132" s="56" t="s">
        <v>104</v>
      </c>
      <c r="B132" s="56"/>
      <c r="C132" s="56"/>
      <c r="D132" s="23"/>
      <c r="E132" s="29"/>
      <c r="F132" s="10"/>
      <c r="G132" s="10"/>
    </row>
    <row r="133" spans="1:7" ht="13.9" customHeight="1" x14ac:dyDescent="0.25">
      <c r="A133" s="63" t="str">
        <f>A126</f>
        <v>803 07 02 0820003</v>
      </c>
      <c r="B133" s="64"/>
      <c r="C133" s="65"/>
      <c r="D133" s="20"/>
      <c r="E133" s="30">
        <f>E134+E143+E169+E170</f>
        <v>11760840.310000001</v>
      </c>
      <c r="F133" s="10"/>
      <c r="G133" s="10"/>
    </row>
    <row r="134" spans="1:7" ht="13.9" customHeight="1" x14ac:dyDescent="0.25">
      <c r="A134" s="66" t="s">
        <v>119</v>
      </c>
      <c r="B134" s="66"/>
      <c r="C134" s="66"/>
      <c r="D134" s="31">
        <v>210</v>
      </c>
      <c r="E134" s="29">
        <f>E136+E137+E142</f>
        <v>1264000</v>
      </c>
      <c r="F134" s="10"/>
      <c r="G134" s="10"/>
    </row>
    <row r="135" spans="1:7" ht="13.9" customHeight="1" x14ac:dyDescent="0.25">
      <c r="A135" s="53" t="s">
        <v>31</v>
      </c>
      <c r="B135" s="54"/>
      <c r="C135" s="54"/>
      <c r="D135" s="32"/>
      <c r="E135" s="29"/>
      <c r="F135" s="10"/>
      <c r="G135" s="10"/>
    </row>
    <row r="136" spans="1:7" ht="13.9" customHeight="1" x14ac:dyDescent="0.25">
      <c r="A136" s="56" t="s">
        <v>120</v>
      </c>
      <c r="B136" s="56"/>
      <c r="C136" s="56"/>
      <c r="D136" s="31">
        <v>211</v>
      </c>
      <c r="E136" s="29">
        <v>971000</v>
      </c>
      <c r="F136" s="10"/>
      <c r="G136" s="10"/>
    </row>
    <row r="137" spans="1:7" ht="13.9" customHeight="1" x14ac:dyDescent="0.25">
      <c r="A137" s="67" t="s">
        <v>121</v>
      </c>
      <c r="B137" s="67"/>
      <c r="C137" s="67"/>
      <c r="D137" s="31">
        <v>212</v>
      </c>
      <c r="E137" s="29">
        <f>SUM(E138:E141)</f>
        <v>0</v>
      </c>
      <c r="F137" s="10"/>
      <c r="G137" s="10"/>
    </row>
    <row r="138" spans="1:7" ht="13.9" hidden="1" customHeight="1" x14ac:dyDescent="0.25">
      <c r="A138" s="60" t="s">
        <v>122</v>
      </c>
      <c r="B138" s="61"/>
      <c r="C138" s="62"/>
      <c r="D138" s="33" t="s">
        <v>123</v>
      </c>
      <c r="E138" s="29">
        <v>0</v>
      </c>
      <c r="F138" s="10"/>
      <c r="G138" s="10"/>
    </row>
    <row r="139" spans="1:7" hidden="1" x14ac:dyDescent="0.25">
      <c r="A139" s="60" t="s">
        <v>124</v>
      </c>
      <c r="B139" s="61"/>
      <c r="C139" s="62"/>
      <c r="D139" s="33" t="s">
        <v>125</v>
      </c>
      <c r="E139" s="29">
        <v>0</v>
      </c>
      <c r="F139" s="10"/>
      <c r="G139" s="10"/>
    </row>
    <row r="140" spans="1:7" ht="13.9" hidden="1" customHeight="1" x14ac:dyDescent="0.25">
      <c r="A140" s="60" t="s">
        <v>126</v>
      </c>
      <c r="B140" s="61"/>
      <c r="C140" s="62"/>
      <c r="D140" s="33" t="s">
        <v>127</v>
      </c>
      <c r="E140" s="29"/>
      <c r="F140" s="10"/>
      <c r="G140" s="10"/>
    </row>
    <row r="141" spans="1:7" ht="13.9" hidden="1" customHeight="1" x14ac:dyDescent="0.25">
      <c r="A141" s="60" t="s">
        <v>128</v>
      </c>
      <c r="B141" s="61"/>
      <c r="C141" s="62"/>
      <c r="D141" s="33" t="s">
        <v>129</v>
      </c>
      <c r="E141" s="29">
        <v>0</v>
      </c>
      <c r="F141" s="10"/>
      <c r="G141" s="10"/>
    </row>
    <row r="142" spans="1:7" ht="30" customHeight="1" x14ac:dyDescent="0.25">
      <c r="A142" s="56" t="s">
        <v>130</v>
      </c>
      <c r="B142" s="56"/>
      <c r="C142" s="56"/>
      <c r="D142" s="31">
        <v>213</v>
      </c>
      <c r="E142" s="29">
        <v>293000</v>
      </c>
      <c r="F142" s="10"/>
      <c r="G142" s="10"/>
    </row>
    <row r="143" spans="1:7" x14ac:dyDescent="0.25">
      <c r="A143" s="56" t="s">
        <v>131</v>
      </c>
      <c r="B143" s="56"/>
      <c r="C143" s="56"/>
      <c r="D143" s="31">
        <v>220</v>
      </c>
      <c r="E143" s="29">
        <f>E145+E146+E149+E154+E155+E161</f>
        <v>6715607.3100000005</v>
      </c>
      <c r="F143" s="10"/>
      <c r="G143" s="10"/>
    </row>
    <row r="144" spans="1:7" ht="13.9" customHeight="1" x14ac:dyDescent="0.25">
      <c r="A144" s="53" t="s">
        <v>31</v>
      </c>
      <c r="B144" s="54"/>
      <c r="C144" s="54"/>
      <c r="D144" s="31"/>
      <c r="E144" s="29"/>
      <c r="F144" s="10"/>
      <c r="G144" s="10"/>
    </row>
    <row r="145" spans="1:7" x14ac:dyDescent="0.25">
      <c r="A145" s="56" t="s">
        <v>132</v>
      </c>
      <c r="B145" s="56"/>
      <c r="C145" s="56"/>
      <c r="D145" s="31">
        <v>221</v>
      </c>
      <c r="E145" s="29">
        <v>47000</v>
      </c>
      <c r="F145" s="10"/>
      <c r="G145" s="10"/>
    </row>
    <row r="146" spans="1:7" x14ac:dyDescent="0.25">
      <c r="A146" s="56" t="s">
        <v>133</v>
      </c>
      <c r="B146" s="56"/>
      <c r="C146" s="56"/>
      <c r="D146" s="31">
        <v>222</v>
      </c>
      <c r="E146" s="29">
        <f>SUM(E147:E148)</f>
        <v>270000</v>
      </c>
      <c r="F146" s="10"/>
      <c r="G146" s="10"/>
    </row>
    <row r="147" spans="1:7" x14ac:dyDescent="0.25">
      <c r="A147" s="57" t="s">
        <v>126</v>
      </c>
      <c r="B147" s="58"/>
      <c r="C147" s="59"/>
      <c r="D147" s="33" t="s">
        <v>134</v>
      </c>
      <c r="E147" s="29">
        <v>0</v>
      </c>
      <c r="F147" s="10"/>
      <c r="G147" s="10"/>
    </row>
    <row r="148" spans="1:7" x14ac:dyDescent="0.25">
      <c r="A148" s="57" t="s">
        <v>128</v>
      </c>
      <c r="B148" s="58"/>
      <c r="C148" s="59"/>
      <c r="D148" s="33" t="s">
        <v>135</v>
      </c>
      <c r="E148" s="29">
        <v>270000</v>
      </c>
      <c r="F148" s="10"/>
      <c r="G148" s="10"/>
    </row>
    <row r="149" spans="1:7" ht="13.9" customHeight="1" x14ac:dyDescent="0.25">
      <c r="A149" s="56" t="s">
        <v>136</v>
      </c>
      <c r="B149" s="56"/>
      <c r="C149" s="56"/>
      <c r="D149" s="31">
        <v>223</v>
      </c>
      <c r="E149" s="29">
        <f>SUM(E150:E154)</f>
        <v>4093514</v>
      </c>
      <c r="F149" s="10"/>
      <c r="G149" s="10"/>
    </row>
    <row r="150" spans="1:7" ht="13.9" customHeight="1" x14ac:dyDescent="0.25">
      <c r="A150" s="57" t="s">
        <v>137</v>
      </c>
      <c r="B150" s="58"/>
      <c r="C150" s="59"/>
      <c r="D150" s="33" t="s">
        <v>138</v>
      </c>
      <c r="E150" s="29">
        <v>3064014</v>
      </c>
      <c r="F150" s="10"/>
      <c r="G150" s="10"/>
    </row>
    <row r="151" spans="1:7" x14ac:dyDescent="0.25">
      <c r="A151" s="57" t="s">
        <v>139</v>
      </c>
      <c r="B151" s="58"/>
      <c r="C151" s="59"/>
      <c r="D151" s="33" t="s">
        <v>140</v>
      </c>
      <c r="E151" s="29">
        <v>710000</v>
      </c>
      <c r="F151" s="10"/>
      <c r="G151" s="10"/>
    </row>
    <row r="152" spans="1:7" ht="13.9" customHeight="1" x14ac:dyDescent="0.25">
      <c r="A152" s="57" t="s">
        <v>141</v>
      </c>
      <c r="B152" s="58"/>
      <c r="C152" s="59"/>
      <c r="D152" s="33" t="s">
        <v>142</v>
      </c>
      <c r="E152" s="29">
        <v>119500</v>
      </c>
      <c r="F152" s="10"/>
      <c r="G152" s="10"/>
    </row>
    <row r="153" spans="1:7" ht="13.9" customHeight="1" x14ac:dyDescent="0.25">
      <c r="A153" s="57" t="s">
        <v>143</v>
      </c>
      <c r="B153" s="58"/>
      <c r="C153" s="59"/>
      <c r="D153" s="33" t="s">
        <v>144</v>
      </c>
      <c r="E153" s="29">
        <v>200000</v>
      </c>
      <c r="F153" s="10"/>
      <c r="G153" s="10"/>
    </row>
    <row r="154" spans="1:7" ht="13.9" customHeight="1" x14ac:dyDescent="0.25">
      <c r="A154" s="56" t="s">
        <v>145</v>
      </c>
      <c r="B154" s="56"/>
      <c r="C154" s="56"/>
      <c r="D154" s="31">
        <v>224</v>
      </c>
      <c r="E154" s="29">
        <v>0</v>
      </c>
      <c r="F154" s="10"/>
      <c r="G154" s="10"/>
    </row>
    <row r="155" spans="1:7" ht="13.9" customHeight="1" x14ac:dyDescent="0.25">
      <c r="A155" s="56" t="s">
        <v>146</v>
      </c>
      <c r="B155" s="56"/>
      <c r="C155" s="56"/>
      <c r="D155" s="31">
        <v>225</v>
      </c>
      <c r="E155" s="29">
        <f>SUM(E156:E160)</f>
        <v>1113529</v>
      </c>
      <c r="F155" s="10"/>
      <c r="G155" s="10"/>
    </row>
    <row r="156" spans="1:7" ht="13.9" customHeight="1" x14ac:dyDescent="0.25">
      <c r="A156" s="57" t="s">
        <v>147</v>
      </c>
      <c r="B156" s="58"/>
      <c r="C156" s="59"/>
      <c r="D156" s="33" t="s">
        <v>148</v>
      </c>
      <c r="E156" s="29">
        <v>0</v>
      </c>
      <c r="F156" s="10"/>
      <c r="G156" s="10"/>
    </row>
    <row r="157" spans="1:7" ht="13.9" customHeight="1" x14ac:dyDescent="0.25">
      <c r="A157" s="57" t="s">
        <v>149</v>
      </c>
      <c r="B157" s="58"/>
      <c r="C157" s="59"/>
      <c r="D157" s="33" t="s">
        <v>150</v>
      </c>
      <c r="E157" s="29">
        <v>631400</v>
      </c>
      <c r="F157" s="10"/>
      <c r="G157" s="10"/>
    </row>
    <row r="158" spans="1:7" ht="13.9" customHeight="1" x14ac:dyDescent="0.25">
      <c r="A158" s="57" t="s">
        <v>151</v>
      </c>
      <c r="B158" s="58"/>
      <c r="C158" s="59"/>
      <c r="D158" s="33" t="s">
        <v>152</v>
      </c>
      <c r="E158" s="29">
        <v>382129</v>
      </c>
      <c r="F158" s="10"/>
      <c r="G158" s="10"/>
    </row>
    <row r="159" spans="1:7" ht="13.9" customHeight="1" x14ac:dyDescent="0.25">
      <c r="A159" s="57" t="s">
        <v>153</v>
      </c>
      <c r="B159" s="58"/>
      <c r="C159" s="59"/>
      <c r="D159" s="33" t="s">
        <v>154</v>
      </c>
      <c r="E159" s="29">
        <v>100000</v>
      </c>
      <c r="F159" s="10"/>
      <c r="G159" s="10"/>
    </row>
    <row r="160" spans="1:7" ht="13.9" customHeight="1" x14ac:dyDescent="0.25">
      <c r="A160" s="57" t="s">
        <v>128</v>
      </c>
      <c r="B160" s="58"/>
      <c r="C160" s="59"/>
      <c r="D160" s="33" t="s">
        <v>155</v>
      </c>
      <c r="E160" s="29">
        <v>0</v>
      </c>
      <c r="F160" s="10"/>
      <c r="G160" s="10"/>
    </row>
    <row r="161" spans="1:7" ht="13.9" customHeight="1" x14ac:dyDescent="0.25">
      <c r="A161" s="56" t="s">
        <v>156</v>
      </c>
      <c r="B161" s="56"/>
      <c r="C161" s="56"/>
      <c r="D161" s="31">
        <v>226</v>
      </c>
      <c r="E161" s="29">
        <f>SUM(E162:E164)</f>
        <v>1191564.31</v>
      </c>
      <c r="F161" s="10"/>
      <c r="G161" s="10"/>
    </row>
    <row r="162" spans="1:7" ht="13.9" customHeight="1" x14ac:dyDescent="0.25">
      <c r="A162" s="57" t="s">
        <v>157</v>
      </c>
      <c r="B162" s="58"/>
      <c r="C162" s="59"/>
      <c r="D162" s="33" t="s">
        <v>158</v>
      </c>
      <c r="E162" s="29">
        <v>0</v>
      </c>
      <c r="F162" s="10"/>
      <c r="G162" s="10"/>
    </row>
    <row r="163" spans="1:7" ht="13.9" customHeight="1" x14ac:dyDescent="0.25">
      <c r="A163" s="57" t="s">
        <v>128</v>
      </c>
      <c r="B163" s="58"/>
      <c r="C163" s="59"/>
      <c r="D163" s="33" t="s">
        <v>159</v>
      </c>
      <c r="E163" s="29">
        <v>1191400</v>
      </c>
      <c r="F163" s="10"/>
      <c r="G163" s="10"/>
    </row>
    <row r="164" spans="1:7" ht="13.9" customHeight="1" x14ac:dyDescent="0.25">
      <c r="A164" s="57" t="s">
        <v>160</v>
      </c>
      <c r="B164" s="58"/>
      <c r="C164" s="59"/>
      <c r="D164" s="33" t="s">
        <v>159</v>
      </c>
      <c r="E164" s="29">
        <v>164.31</v>
      </c>
      <c r="F164" s="10"/>
      <c r="G164" s="10"/>
    </row>
    <row r="165" spans="1:7" ht="13.9" customHeight="1" x14ac:dyDescent="0.25">
      <c r="A165" s="56" t="s">
        <v>161</v>
      </c>
      <c r="B165" s="56"/>
      <c r="C165" s="56"/>
      <c r="D165" s="31">
        <v>260</v>
      </c>
      <c r="E165" s="29">
        <f>E167</f>
        <v>0</v>
      </c>
      <c r="F165" s="10"/>
      <c r="G165" s="10"/>
    </row>
    <row r="166" spans="1:7" hidden="1" x14ac:dyDescent="0.25">
      <c r="A166" s="53" t="s">
        <v>31</v>
      </c>
      <c r="B166" s="54"/>
      <c r="C166" s="54"/>
      <c r="D166" s="31"/>
      <c r="E166" s="29"/>
      <c r="F166" s="10"/>
      <c r="G166" s="10"/>
    </row>
    <row r="167" spans="1:7" ht="13.9" hidden="1" customHeight="1" x14ac:dyDescent="0.25">
      <c r="A167" s="56" t="s">
        <v>162</v>
      </c>
      <c r="B167" s="56"/>
      <c r="C167" s="56"/>
      <c r="D167" s="31">
        <v>262</v>
      </c>
      <c r="E167" s="29">
        <v>0</v>
      </c>
      <c r="F167" s="10"/>
      <c r="G167" s="10"/>
    </row>
    <row r="168" spans="1:7" hidden="1" x14ac:dyDescent="0.25">
      <c r="A168" s="74" t="s">
        <v>163</v>
      </c>
      <c r="B168" s="74"/>
      <c r="C168" s="74"/>
      <c r="D168" s="31">
        <v>263</v>
      </c>
      <c r="E168" s="29">
        <v>0</v>
      </c>
      <c r="F168" s="10"/>
      <c r="G168" s="10"/>
    </row>
    <row r="169" spans="1:7" x14ac:dyDescent="0.25">
      <c r="A169" s="56" t="s">
        <v>164</v>
      </c>
      <c r="B169" s="56"/>
      <c r="C169" s="56"/>
      <c r="D169" s="31">
        <v>290</v>
      </c>
      <c r="E169" s="29">
        <v>3378000</v>
      </c>
      <c r="F169" s="10"/>
      <c r="G169" s="10"/>
    </row>
    <row r="170" spans="1:7" ht="13.9" customHeight="1" x14ac:dyDescent="0.25">
      <c r="A170" s="56" t="s">
        <v>165</v>
      </c>
      <c r="B170" s="56"/>
      <c r="C170" s="56"/>
      <c r="D170" s="31">
        <v>300</v>
      </c>
      <c r="E170" s="29">
        <f>E172+E175</f>
        <v>403233</v>
      </c>
      <c r="F170" s="10"/>
      <c r="G170" s="10"/>
    </row>
    <row r="171" spans="1:7" ht="13.9" customHeight="1" x14ac:dyDescent="0.25">
      <c r="A171" s="53" t="s">
        <v>31</v>
      </c>
      <c r="B171" s="54"/>
      <c r="C171" s="54"/>
      <c r="D171" s="31"/>
      <c r="E171" s="29"/>
      <c r="F171" s="10"/>
      <c r="G171" s="10"/>
    </row>
    <row r="172" spans="1:7" hidden="1" x14ac:dyDescent="0.25">
      <c r="A172" s="56" t="s">
        <v>166</v>
      </c>
      <c r="B172" s="56"/>
      <c r="C172" s="56"/>
      <c r="D172" s="31">
        <v>310</v>
      </c>
      <c r="E172" s="29">
        <f>SUM(E173:E174)</f>
        <v>0</v>
      </c>
      <c r="F172" s="10"/>
      <c r="G172" s="10"/>
    </row>
    <row r="173" spans="1:7" ht="13.9" hidden="1" customHeight="1" x14ac:dyDescent="0.25">
      <c r="A173" s="57" t="s">
        <v>167</v>
      </c>
      <c r="B173" s="58"/>
      <c r="C173" s="59"/>
      <c r="D173" s="34" t="s">
        <v>168</v>
      </c>
      <c r="E173" s="35">
        <v>0</v>
      </c>
      <c r="F173" s="10"/>
      <c r="G173" s="10"/>
    </row>
    <row r="174" spans="1:7" ht="13.9" hidden="1" customHeight="1" x14ac:dyDescent="0.25">
      <c r="A174" s="57" t="s">
        <v>169</v>
      </c>
      <c r="B174" s="58"/>
      <c r="C174" s="59"/>
      <c r="D174" s="34" t="s">
        <v>170</v>
      </c>
      <c r="E174" s="35">
        <v>0</v>
      </c>
      <c r="F174" s="10"/>
      <c r="G174" s="10"/>
    </row>
    <row r="175" spans="1:7" ht="13.9" customHeight="1" x14ac:dyDescent="0.25">
      <c r="A175" s="56" t="s">
        <v>171</v>
      </c>
      <c r="B175" s="56"/>
      <c r="C175" s="56"/>
      <c r="D175" s="31">
        <v>340</v>
      </c>
      <c r="E175" s="29">
        <f>SUM(E176:E181)</f>
        <v>403233</v>
      </c>
      <c r="F175" s="10"/>
      <c r="G175" s="10"/>
    </row>
    <row r="176" spans="1:7" ht="13.9" customHeight="1" x14ac:dyDescent="0.25">
      <c r="A176" s="57" t="s">
        <v>172</v>
      </c>
      <c r="B176" s="58"/>
      <c r="C176" s="59"/>
      <c r="D176" s="33" t="s">
        <v>173</v>
      </c>
      <c r="E176" s="29">
        <v>8000</v>
      </c>
      <c r="F176" s="10"/>
      <c r="G176" s="10"/>
    </row>
    <row r="177" spans="1:7" x14ac:dyDescent="0.25">
      <c r="A177" s="57" t="s">
        <v>157</v>
      </c>
      <c r="B177" s="58"/>
      <c r="C177" s="59"/>
      <c r="D177" s="33" t="s">
        <v>174</v>
      </c>
      <c r="E177" s="29">
        <v>310233</v>
      </c>
      <c r="F177" s="10"/>
      <c r="G177" s="10"/>
    </row>
    <row r="178" spans="1:7" ht="13.9" customHeight="1" x14ac:dyDescent="0.25">
      <c r="A178" s="57" t="s">
        <v>175</v>
      </c>
      <c r="B178" s="58"/>
      <c r="C178" s="59"/>
      <c r="D178" s="33" t="s">
        <v>176</v>
      </c>
      <c r="E178" s="29">
        <v>0</v>
      </c>
      <c r="F178" s="10"/>
      <c r="G178" s="10"/>
    </row>
    <row r="179" spans="1:7" ht="13.9" customHeight="1" x14ac:dyDescent="0.25">
      <c r="A179" s="57" t="s">
        <v>177</v>
      </c>
      <c r="B179" s="58"/>
      <c r="C179" s="59"/>
      <c r="D179" s="33" t="s">
        <v>178</v>
      </c>
      <c r="E179" s="29">
        <v>85000</v>
      </c>
      <c r="F179" s="10"/>
      <c r="G179" s="10"/>
    </row>
    <row r="180" spans="1:7" ht="13.9" hidden="1" customHeight="1" x14ac:dyDescent="0.25">
      <c r="A180" s="57" t="s">
        <v>179</v>
      </c>
      <c r="B180" s="58"/>
      <c r="C180" s="59"/>
      <c r="D180" s="33" t="s">
        <v>180</v>
      </c>
      <c r="E180" s="29">
        <v>0</v>
      </c>
      <c r="F180" s="10"/>
      <c r="G180" s="10"/>
    </row>
    <row r="181" spans="1:7" ht="15.6" hidden="1" customHeight="1" x14ac:dyDescent="0.25">
      <c r="A181" s="57" t="s">
        <v>153</v>
      </c>
      <c r="B181" s="58"/>
      <c r="C181" s="59"/>
      <c r="D181" s="33" t="s">
        <v>181</v>
      </c>
      <c r="E181" s="29">
        <v>0</v>
      </c>
      <c r="F181" s="10"/>
      <c r="G181" s="10"/>
    </row>
    <row r="182" spans="1:7" ht="13.9" customHeight="1" x14ac:dyDescent="0.25">
      <c r="A182" s="71"/>
      <c r="B182" s="72"/>
      <c r="C182" s="73"/>
      <c r="D182" s="23"/>
      <c r="E182" s="29"/>
      <c r="F182" s="10"/>
      <c r="G182" s="10"/>
    </row>
    <row r="183" spans="1:7" x14ac:dyDescent="0.25">
      <c r="A183" s="56" t="s">
        <v>104</v>
      </c>
      <c r="B183" s="56"/>
      <c r="C183" s="56"/>
      <c r="D183" s="23"/>
      <c r="E183" s="29"/>
      <c r="F183" s="10"/>
      <c r="G183" s="10"/>
    </row>
    <row r="184" spans="1:7" x14ac:dyDescent="0.25">
      <c r="A184" s="63" t="str">
        <f>A129</f>
        <v>803 10 04 0860634</v>
      </c>
      <c r="B184" s="64"/>
      <c r="C184" s="65"/>
      <c r="D184" s="20"/>
      <c r="E184" s="30">
        <f>E185</f>
        <v>416000</v>
      </c>
      <c r="F184" s="10"/>
      <c r="G184" s="10"/>
    </row>
    <row r="185" spans="1:7" ht="13.9" customHeight="1" x14ac:dyDescent="0.25">
      <c r="A185" s="68" t="s">
        <v>165</v>
      </c>
      <c r="B185" s="69"/>
      <c r="C185" s="70"/>
      <c r="D185" s="23">
        <v>300</v>
      </c>
      <c r="E185" s="29">
        <f>E187</f>
        <v>416000</v>
      </c>
      <c r="F185" s="10"/>
      <c r="G185" s="10"/>
    </row>
    <row r="186" spans="1:7" ht="13.9" customHeight="1" x14ac:dyDescent="0.25">
      <c r="A186" s="53" t="s">
        <v>31</v>
      </c>
      <c r="B186" s="54"/>
      <c r="C186" s="54"/>
      <c r="D186" s="23"/>
      <c r="E186" s="29"/>
      <c r="F186" s="10"/>
      <c r="G186" s="10"/>
    </row>
    <row r="187" spans="1:7" ht="13.9" customHeight="1" x14ac:dyDescent="0.25">
      <c r="A187" s="68" t="s">
        <v>171</v>
      </c>
      <c r="B187" s="69"/>
      <c r="C187" s="70"/>
      <c r="D187" s="31">
        <v>340</v>
      </c>
      <c r="E187" s="29">
        <f>SUM(E188:E193)</f>
        <v>416000</v>
      </c>
      <c r="F187" s="10"/>
      <c r="G187" s="10"/>
    </row>
    <row r="188" spans="1:7" x14ac:dyDescent="0.25">
      <c r="A188" s="57" t="s">
        <v>172</v>
      </c>
      <c r="B188" s="58"/>
      <c r="C188" s="59"/>
      <c r="D188" s="33" t="s">
        <v>173</v>
      </c>
      <c r="E188" s="29">
        <v>0</v>
      </c>
      <c r="F188" s="10"/>
      <c r="G188" s="10"/>
    </row>
    <row r="189" spans="1:7" ht="13.9" customHeight="1" x14ac:dyDescent="0.25">
      <c r="A189" s="57" t="s">
        <v>157</v>
      </c>
      <c r="B189" s="58"/>
      <c r="C189" s="59"/>
      <c r="D189" s="33" t="s">
        <v>174</v>
      </c>
      <c r="E189" s="29">
        <v>416000</v>
      </c>
      <c r="F189" s="10"/>
      <c r="G189" s="10"/>
    </row>
    <row r="190" spans="1:7" ht="13.9" hidden="1" customHeight="1" x14ac:dyDescent="0.25">
      <c r="A190" s="57" t="s">
        <v>175</v>
      </c>
      <c r="B190" s="58"/>
      <c r="C190" s="59"/>
      <c r="D190" s="33" t="s">
        <v>176</v>
      </c>
      <c r="E190" s="29">
        <v>0</v>
      </c>
      <c r="F190" s="10"/>
      <c r="G190" s="10"/>
    </row>
    <row r="191" spans="1:7" ht="13.9" hidden="1" customHeight="1" x14ac:dyDescent="0.25">
      <c r="A191" s="57" t="s">
        <v>177</v>
      </c>
      <c r="B191" s="58"/>
      <c r="C191" s="59"/>
      <c r="D191" s="33" t="s">
        <v>178</v>
      </c>
      <c r="E191" s="29">
        <v>0</v>
      </c>
      <c r="F191" s="10"/>
      <c r="G191" s="10"/>
    </row>
    <row r="192" spans="1:7" hidden="1" x14ac:dyDescent="0.25">
      <c r="A192" s="57" t="s">
        <v>179</v>
      </c>
      <c r="B192" s="58"/>
      <c r="C192" s="59"/>
      <c r="D192" s="33" t="s">
        <v>180</v>
      </c>
      <c r="E192" s="29">
        <v>0</v>
      </c>
      <c r="F192" s="10"/>
      <c r="G192" s="10"/>
    </row>
    <row r="193" spans="1:7" ht="13.9" hidden="1" customHeight="1" x14ac:dyDescent="0.25">
      <c r="A193" s="57" t="s">
        <v>153</v>
      </c>
      <c r="B193" s="58"/>
      <c r="C193" s="59"/>
      <c r="D193" s="33" t="s">
        <v>181</v>
      </c>
      <c r="E193" s="29">
        <v>0</v>
      </c>
      <c r="F193" s="10"/>
      <c r="G193" s="10"/>
    </row>
    <row r="194" spans="1:7" ht="13.9" customHeight="1" x14ac:dyDescent="0.25">
      <c r="A194" s="71"/>
      <c r="B194" s="72"/>
      <c r="C194" s="73"/>
      <c r="D194" s="33"/>
      <c r="E194" s="29"/>
      <c r="F194" s="10"/>
      <c r="G194" s="10"/>
    </row>
    <row r="195" spans="1:7" ht="13.9" customHeight="1" x14ac:dyDescent="0.25">
      <c r="A195" s="56" t="s">
        <v>104</v>
      </c>
      <c r="B195" s="56"/>
      <c r="C195" s="56"/>
      <c r="D195" s="33"/>
      <c r="E195" s="29"/>
      <c r="F195" s="10"/>
      <c r="G195" s="10"/>
    </row>
    <row r="196" spans="1:7" ht="13.9" customHeight="1" x14ac:dyDescent="0.25">
      <c r="A196" s="63" t="str">
        <f>A128</f>
        <v>803 07 02 0820594</v>
      </c>
      <c r="B196" s="64"/>
      <c r="C196" s="65"/>
      <c r="D196" s="33"/>
      <c r="E196" s="30">
        <f>E197+E213</f>
        <v>36253087.579999998</v>
      </c>
      <c r="F196" s="10"/>
      <c r="G196" s="10"/>
    </row>
    <row r="197" spans="1:7" ht="13.9" customHeight="1" x14ac:dyDescent="0.25">
      <c r="A197" s="66" t="s">
        <v>119</v>
      </c>
      <c r="B197" s="66"/>
      <c r="C197" s="66"/>
      <c r="D197" s="31">
        <v>210</v>
      </c>
      <c r="E197" s="29">
        <f>E199+E200+E205+E206</f>
        <v>35412087.579999998</v>
      </c>
      <c r="F197" s="10"/>
      <c r="G197" s="10"/>
    </row>
    <row r="198" spans="1:7" x14ac:dyDescent="0.25">
      <c r="A198" s="53" t="s">
        <v>31</v>
      </c>
      <c r="B198" s="54"/>
      <c r="C198" s="54"/>
      <c r="D198" s="32"/>
      <c r="E198" s="29"/>
      <c r="F198" s="10"/>
      <c r="G198" s="10"/>
    </row>
    <row r="199" spans="1:7" ht="13.9" customHeight="1" x14ac:dyDescent="0.25">
      <c r="A199" s="56" t="s">
        <v>120</v>
      </c>
      <c r="B199" s="56"/>
      <c r="C199" s="56"/>
      <c r="D199" s="31">
        <v>211</v>
      </c>
      <c r="E199" s="29">
        <v>27198000</v>
      </c>
      <c r="F199" s="10"/>
      <c r="G199" s="10"/>
    </row>
    <row r="200" spans="1:7" x14ac:dyDescent="0.25">
      <c r="A200" s="67" t="s">
        <v>121</v>
      </c>
      <c r="B200" s="67"/>
      <c r="C200" s="67"/>
      <c r="D200" s="31">
        <v>212</v>
      </c>
      <c r="E200" s="29">
        <f>SUM(E201:E204)</f>
        <v>0</v>
      </c>
      <c r="F200" s="10"/>
      <c r="G200" s="10"/>
    </row>
    <row r="201" spans="1:7" hidden="1" x14ac:dyDescent="0.25">
      <c r="A201" s="60" t="s">
        <v>122</v>
      </c>
      <c r="B201" s="61"/>
      <c r="C201" s="62"/>
      <c r="D201" s="33" t="s">
        <v>123</v>
      </c>
      <c r="E201" s="29">
        <v>0</v>
      </c>
      <c r="F201" s="10"/>
      <c r="G201" s="10"/>
    </row>
    <row r="202" spans="1:7" ht="13.9" hidden="1" customHeight="1" x14ac:dyDescent="0.25">
      <c r="A202" s="60" t="s">
        <v>124</v>
      </c>
      <c r="B202" s="61"/>
      <c r="C202" s="62"/>
      <c r="D202" s="33" t="s">
        <v>125</v>
      </c>
      <c r="E202" s="29">
        <v>0</v>
      </c>
      <c r="F202" s="10"/>
      <c r="G202" s="10"/>
    </row>
    <row r="203" spans="1:7" ht="13.9" hidden="1" customHeight="1" x14ac:dyDescent="0.25">
      <c r="A203" s="60" t="s">
        <v>126</v>
      </c>
      <c r="B203" s="61"/>
      <c r="C203" s="62"/>
      <c r="D203" s="33" t="s">
        <v>127</v>
      </c>
      <c r="E203" s="29">
        <v>0</v>
      </c>
      <c r="F203" s="10"/>
      <c r="G203" s="10"/>
    </row>
    <row r="204" spans="1:7" hidden="1" x14ac:dyDescent="0.25">
      <c r="A204" s="60" t="s">
        <v>128</v>
      </c>
      <c r="B204" s="61"/>
      <c r="C204" s="62"/>
      <c r="D204" s="33" t="s">
        <v>129</v>
      </c>
      <c r="E204" s="29">
        <v>0</v>
      </c>
      <c r="F204" s="10"/>
      <c r="G204" s="10"/>
    </row>
    <row r="205" spans="1:7" ht="13.9" customHeight="1" x14ac:dyDescent="0.25">
      <c r="A205" s="56" t="s">
        <v>130</v>
      </c>
      <c r="B205" s="56"/>
      <c r="C205" s="56"/>
      <c r="D205" s="31">
        <v>213</v>
      </c>
      <c r="E205" s="29">
        <v>8214000</v>
      </c>
      <c r="F205" s="10"/>
      <c r="G205" s="10"/>
    </row>
    <row r="206" spans="1:7" ht="13.9" customHeight="1" x14ac:dyDescent="0.25">
      <c r="A206" s="56" t="s">
        <v>182</v>
      </c>
      <c r="B206" s="56"/>
      <c r="C206" s="56"/>
      <c r="D206" s="31">
        <v>213</v>
      </c>
      <c r="E206" s="29">
        <v>87.58</v>
      </c>
      <c r="F206" s="10"/>
      <c r="G206" s="10"/>
    </row>
    <row r="207" spans="1:7" ht="13.9" hidden="1" customHeight="1" x14ac:dyDescent="0.25">
      <c r="A207" s="56" t="s">
        <v>131</v>
      </c>
      <c r="B207" s="56"/>
      <c r="C207" s="56"/>
      <c r="D207" s="31">
        <v>220</v>
      </c>
      <c r="E207" s="29">
        <f>E209</f>
        <v>0</v>
      </c>
      <c r="F207" s="10"/>
      <c r="G207" s="10"/>
    </row>
    <row r="208" spans="1:7" ht="13.9" hidden="1" customHeight="1" x14ac:dyDescent="0.25">
      <c r="A208" s="53" t="s">
        <v>31</v>
      </c>
      <c r="B208" s="54"/>
      <c r="C208" s="54"/>
      <c r="D208" s="31"/>
      <c r="E208" s="29"/>
      <c r="F208" s="10"/>
      <c r="G208" s="10"/>
    </row>
    <row r="209" spans="1:7" hidden="1" x14ac:dyDescent="0.25">
      <c r="A209" s="56" t="s">
        <v>156</v>
      </c>
      <c r="B209" s="56"/>
      <c r="C209" s="56"/>
      <c r="D209" s="31">
        <v>226</v>
      </c>
      <c r="E209" s="29">
        <f>SUM(E210:E212)</f>
        <v>0</v>
      </c>
      <c r="F209" s="10"/>
      <c r="G209" s="10"/>
    </row>
    <row r="210" spans="1:7" ht="13.9" hidden="1" customHeight="1" x14ac:dyDescent="0.25">
      <c r="A210" s="57" t="s">
        <v>157</v>
      </c>
      <c r="B210" s="58"/>
      <c r="C210" s="59"/>
      <c r="D210" s="33" t="s">
        <v>158</v>
      </c>
      <c r="E210" s="29"/>
      <c r="F210" s="10"/>
      <c r="G210" s="10"/>
    </row>
    <row r="211" spans="1:7" ht="13.9" hidden="1" customHeight="1" x14ac:dyDescent="0.25">
      <c r="A211" s="57" t="s">
        <v>128</v>
      </c>
      <c r="B211" s="58"/>
      <c r="C211" s="59"/>
      <c r="D211" s="33" t="s">
        <v>159</v>
      </c>
      <c r="E211" s="29"/>
      <c r="F211" s="10"/>
      <c r="G211" s="10"/>
    </row>
    <row r="212" spans="1:7" ht="13.9" hidden="1" customHeight="1" x14ac:dyDescent="0.25">
      <c r="A212" s="57" t="s">
        <v>126</v>
      </c>
      <c r="B212" s="58"/>
      <c r="C212" s="59"/>
      <c r="D212" s="33" t="s">
        <v>183</v>
      </c>
      <c r="E212" s="29"/>
      <c r="F212" s="10"/>
      <c r="G212" s="10"/>
    </row>
    <row r="213" spans="1:7" ht="13.9" customHeight="1" x14ac:dyDescent="0.25">
      <c r="A213" s="56" t="s">
        <v>165</v>
      </c>
      <c r="B213" s="56"/>
      <c r="C213" s="56"/>
      <c r="D213" s="23">
        <v>300</v>
      </c>
      <c r="E213" s="29">
        <f>E215+E227</f>
        <v>841000</v>
      </c>
      <c r="F213" s="10"/>
      <c r="G213" s="10"/>
    </row>
    <row r="214" spans="1:7" x14ac:dyDescent="0.25">
      <c r="A214" s="53" t="s">
        <v>31</v>
      </c>
      <c r="B214" s="54"/>
      <c r="C214" s="54"/>
      <c r="D214" s="23"/>
      <c r="E214" s="29"/>
      <c r="F214" s="10"/>
      <c r="G214" s="10"/>
    </row>
    <row r="215" spans="1:7" x14ac:dyDescent="0.25">
      <c r="A215" s="56" t="s">
        <v>166</v>
      </c>
      <c r="B215" s="56"/>
      <c r="C215" s="56"/>
      <c r="D215" s="23">
        <v>310</v>
      </c>
      <c r="E215" s="29">
        <f>E217+E218</f>
        <v>841000</v>
      </c>
      <c r="F215" s="10"/>
      <c r="G215" s="10"/>
    </row>
    <row r="216" spans="1:7" ht="13.9" customHeight="1" x14ac:dyDescent="0.25">
      <c r="A216" s="57" t="s">
        <v>167</v>
      </c>
      <c r="B216" s="58"/>
      <c r="C216" s="59"/>
      <c r="D216" s="34" t="s">
        <v>168</v>
      </c>
      <c r="E216" s="29">
        <v>0</v>
      </c>
      <c r="F216" s="10"/>
      <c r="G216" s="10"/>
    </row>
    <row r="217" spans="1:7" ht="13.9" customHeight="1" x14ac:dyDescent="0.25">
      <c r="A217" s="57" t="s">
        <v>184</v>
      </c>
      <c r="B217" s="58"/>
      <c r="C217" s="59"/>
      <c r="D217" s="34" t="s">
        <v>170</v>
      </c>
      <c r="E217" s="29">
        <v>533000</v>
      </c>
      <c r="F217" s="10"/>
      <c r="G217" s="10"/>
    </row>
    <row r="218" spans="1:7" ht="13.9" customHeight="1" x14ac:dyDescent="0.25">
      <c r="A218" s="57" t="s">
        <v>169</v>
      </c>
      <c r="B218" s="58"/>
      <c r="C218" s="59"/>
      <c r="D218" s="34" t="s">
        <v>170</v>
      </c>
      <c r="E218" s="29">
        <v>308000</v>
      </c>
      <c r="F218" s="10"/>
      <c r="G218" s="10"/>
    </row>
    <row r="219" spans="1:7" hidden="1" x14ac:dyDescent="0.25">
      <c r="A219" s="68" t="s">
        <v>171</v>
      </c>
      <c r="B219" s="69"/>
      <c r="C219" s="70"/>
      <c r="D219" s="31">
        <v>340</v>
      </c>
      <c r="E219" s="29">
        <f>SUM(E220:E225)</f>
        <v>0</v>
      </c>
      <c r="F219" s="10"/>
      <c r="G219" s="10"/>
    </row>
    <row r="220" spans="1:7" ht="13.9" hidden="1" customHeight="1" x14ac:dyDescent="0.25">
      <c r="A220" s="57" t="s">
        <v>172</v>
      </c>
      <c r="B220" s="58"/>
      <c r="C220" s="59"/>
      <c r="D220" s="33" t="s">
        <v>173</v>
      </c>
      <c r="E220" s="29">
        <v>0</v>
      </c>
      <c r="F220" s="10"/>
      <c r="G220" s="10"/>
    </row>
    <row r="221" spans="1:7" ht="13.9" hidden="1" customHeight="1" x14ac:dyDescent="0.25">
      <c r="A221" s="57" t="s">
        <v>157</v>
      </c>
      <c r="B221" s="58"/>
      <c r="C221" s="59"/>
      <c r="D221" s="33" t="s">
        <v>174</v>
      </c>
      <c r="E221" s="29">
        <v>0</v>
      </c>
      <c r="F221" s="10"/>
      <c r="G221" s="10"/>
    </row>
    <row r="222" spans="1:7" ht="30" hidden="1" customHeight="1" x14ac:dyDescent="0.25">
      <c r="A222" s="57" t="s">
        <v>175</v>
      </c>
      <c r="B222" s="58"/>
      <c r="C222" s="59"/>
      <c r="D222" s="33" t="s">
        <v>176</v>
      </c>
      <c r="E222" s="29">
        <v>0</v>
      </c>
      <c r="F222" s="10"/>
      <c r="G222" s="10"/>
    </row>
    <row r="223" spans="1:7" hidden="1" x14ac:dyDescent="0.25">
      <c r="A223" s="57" t="s">
        <v>177</v>
      </c>
      <c r="B223" s="58"/>
      <c r="C223" s="59"/>
      <c r="D223" s="33" t="s">
        <v>178</v>
      </c>
      <c r="E223" s="29">
        <v>0</v>
      </c>
      <c r="F223" s="10"/>
      <c r="G223" s="10"/>
    </row>
    <row r="224" spans="1:7" ht="13.9" hidden="1" customHeight="1" x14ac:dyDescent="0.25">
      <c r="A224" s="57" t="s">
        <v>179</v>
      </c>
      <c r="B224" s="58"/>
      <c r="C224" s="59"/>
      <c r="D224" s="33" t="s">
        <v>180</v>
      </c>
      <c r="E224" s="29">
        <v>0</v>
      </c>
      <c r="F224" s="10"/>
      <c r="G224" s="10"/>
    </row>
    <row r="225" spans="1:7" hidden="1" x14ac:dyDescent="0.25">
      <c r="A225" s="57" t="s">
        <v>153</v>
      </c>
      <c r="B225" s="58"/>
      <c r="C225" s="59"/>
      <c r="D225" s="33" t="s">
        <v>181</v>
      </c>
      <c r="E225" s="29">
        <v>0</v>
      </c>
      <c r="F225" s="10"/>
      <c r="G225" s="10"/>
    </row>
    <row r="226" spans="1:7" hidden="1" x14ac:dyDescent="0.25">
      <c r="A226" s="36"/>
      <c r="B226" s="37"/>
      <c r="C226" s="38"/>
      <c r="D226" s="33"/>
      <c r="E226" s="29"/>
      <c r="F226" s="10"/>
      <c r="G226" s="10"/>
    </row>
    <row r="227" spans="1:7" hidden="1" x14ac:dyDescent="0.25">
      <c r="A227" s="68" t="s">
        <v>171</v>
      </c>
      <c r="B227" s="69"/>
      <c r="C227" s="70"/>
      <c r="D227" s="31">
        <v>340</v>
      </c>
      <c r="E227" s="29">
        <f>SUM(E228:E230)</f>
        <v>0</v>
      </c>
      <c r="F227" s="10"/>
      <c r="G227" s="10"/>
    </row>
    <row r="228" spans="1:7" hidden="1" x14ac:dyDescent="0.25">
      <c r="A228" s="57" t="s">
        <v>177</v>
      </c>
      <c r="B228" s="58"/>
      <c r="C228" s="59"/>
      <c r="D228" s="33" t="s">
        <v>178</v>
      </c>
      <c r="E228" s="29">
        <v>0</v>
      </c>
      <c r="F228" s="10"/>
      <c r="G228" s="10"/>
    </row>
    <row r="229" spans="1:7" x14ac:dyDescent="0.25">
      <c r="A229" s="71"/>
      <c r="B229" s="72"/>
      <c r="C229" s="73"/>
      <c r="D229" s="34"/>
      <c r="E229" s="29"/>
      <c r="F229" s="10"/>
      <c r="G229" s="10"/>
    </row>
    <row r="230" spans="1:7" ht="13.9" customHeight="1" x14ac:dyDescent="0.25">
      <c r="A230" s="56" t="s">
        <v>104</v>
      </c>
      <c r="B230" s="56"/>
      <c r="C230" s="56"/>
      <c r="D230" s="34"/>
      <c r="E230" s="29"/>
      <c r="F230" s="10"/>
      <c r="G230" s="10"/>
    </row>
    <row r="231" spans="1:7" ht="13.9" customHeight="1" x14ac:dyDescent="0.25">
      <c r="A231" s="63" t="str">
        <f>A127</f>
        <v>803 07 02 0820624</v>
      </c>
      <c r="B231" s="64"/>
      <c r="C231" s="65"/>
      <c r="D231" s="33"/>
      <c r="E231" s="30">
        <f>E232</f>
        <v>730000</v>
      </c>
      <c r="F231" s="10"/>
      <c r="G231" s="10"/>
    </row>
    <row r="232" spans="1:7" x14ac:dyDescent="0.25">
      <c r="A232" s="66" t="s">
        <v>119</v>
      </c>
      <c r="B232" s="66"/>
      <c r="C232" s="66"/>
      <c r="D232" s="31">
        <v>210</v>
      </c>
      <c r="E232" s="29">
        <f>E234+E235+E240</f>
        <v>730000</v>
      </c>
      <c r="F232" s="10"/>
      <c r="G232" s="10"/>
    </row>
    <row r="233" spans="1:7" ht="13.9" customHeight="1" x14ac:dyDescent="0.25">
      <c r="A233" s="53" t="s">
        <v>31</v>
      </c>
      <c r="B233" s="54"/>
      <c r="C233" s="54"/>
      <c r="D233" s="32"/>
      <c r="E233" s="29"/>
      <c r="F233" s="10"/>
      <c r="G233" s="10"/>
    </row>
    <row r="234" spans="1:7" x14ac:dyDescent="0.25">
      <c r="A234" s="56" t="s">
        <v>120</v>
      </c>
      <c r="B234" s="56"/>
      <c r="C234" s="56"/>
      <c r="D234" s="31">
        <v>211</v>
      </c>
      <c r="E234" s="29">
        <v>560000</v>
      </c>
      <c r="F234" s="10"/>
      <c r="G234" s="10"/>
    </row>
    <row r="235" spans="1:7" hidden="1" x14ac:dyDescent="0.25">
      <c r="A235" s="67" t="s">
        <v>121</v>
      </c>
      <c r="B235" s="67"/>
      <c r="C235" s="67"/>
      <c r="D235" s="31">
        <v>212</v>
      </c>
      <c r="E235" s="29">
        <f>SUM(E236:E239)</f>
        <v>0</v>
      </c>
      <c r="F235" s="10"/>
      <c r="G235" s="10"/>
    </row>
    <row r="236" spans="1:7" ht="13.9" hidden="1" customHeight="1" x14ac:dyDescent="0.25">
      <c r="A236" s="60" t="s">
        <v>122</v>
      </c>
      <c r="B236" s="61"/>
      <c r="C236" s="62"/>
      <c r="D236" s="33" t="s">
        <v>123</v>
      </c>
      <c r="E236" s="29">
        <v>0</v>
      </c>
      <c r="F236" s="10"/>
      <c r="G236" s="10"/>
    </row>
    <row r="237" spans="1:7" ht="13.9" hidden="1" customHeight="1" x14ac:dyDescent="0.25">
      <c r="A237" s="60" t="s">
        <v>124</v>
      </c>
      <c r="B237" s="61"/>
      <c r="C237" s="62"/>
      <c r="D237" s="33" t="s">
        <v>125</v>
      </c>
      <c r="E237" s="29">
        <v>0</v>
      </c>
      <c r="F237" s="10"/>
      <c r="G237" s="10"/>
    </row>
    <row r="238" spans="1:7" hidden="1" x14ac:dyDescent="0.25">
      <c r="A238" s="60" t="s">
        <v>126</v>
      </c>
      <c r="B238" s="61"/>
      <c r="C238" s="62"/>
      <c r="D238" s="33" t="s">
        <v>127</v>
      </c>
      <c r="E238" s="29">
        <v>0</v>
      </c>
      <c r="F238" s="10"/>
      <c r="G238" s="10"/>
    </row>
    <row r="239" spans="1:7" ht="13.9" hidden="1" customHeight="1" x14ac:dyDescent="0.25">
      <c r="A239" s="60" t="s">
        <v>128</v>
      </c>
      <c r="B239" s="61"/>
      <c r="C239" s="62"/>
      <c r="D239" s="33" t="s">
        <v>129</v>
      </c>
      <c r="E239" s="29">
        <v>0</v>
      </c>
      <c r="F239" s="10"/>
      <c r="G239" s="10"/>
    </row>
    <row r="240" spans="1:7" ht="13.9" customHeight="1" x14ac:dyDescent="0.25">
      <c r="A240" s="56" t="s">
        <v>130</v>
      </c>
      <c r="B240" s="56"/>
      <c r="C240" s="56"/>
      <c r="D240" s="31">
        <v>213</v>
      </c>
      <c r="E240" s="29">
        <v>170000</v>
      </c>
      <c r="F240" s="10"/>
      <c r="G240" s="10"/>
    </row>
    <row r="241" spans="1:7" ht="13.9" customHeight="1" x14ac:dyDescent="0.25">
      <c r="A241" s="32"/>
      <c r="B241" s="39"/>
      <c r="C241" s="40"/>
      <c r="D241" s="31"/>
      <c r="E241" s="29"/>
      <c r="F241" s="10"/>
      <c r="G241" s="10"/>
    </row>
    <row r="242" spans="1:7" ht="13.9" customHeight="1" x14ac:dyDescent="0.25">
      <c r="A242" s="63" t="str">
        <f>A130</f>
        <v>803 07 02 0820003(род.плата)</v>
      </c>
      <c r="B242" s="64"/>
      <c r="C242" s="65"/>
      <c r="D242" s="33"/>
      <c r="E242" s="41">
        <f>E243</f>
        <v>2310173.5099999998</v>
      </c>
      <c r="F242" s="10"/>
      <c r="G242" s="10"/>
    </row>
    <row r="243" spans="1:7" ht="13.9" customHeight="1" x14ac:dyDescent="0.25">
      <c r="A243" s="56" t="s">
        <v>165</v>
      </c>
      <c r="B243" s="56"/>
      <c r="C243" s="56"/>
      <c r="D243" s="31">
        <v>300</v>
      </c>
      <c r="E243" s="42">
        <f>E245</f>
        <v>2310173.5099999998</v>
      </c>
      <c r="F243" s="10"/>
      <c r="G243" s="10"/>
    </row>
    <row r="244" spans="1:7" x14ac:dyDescent="0.25">
      <c r="A244" s="53" t="s">
        <v>31</v>
      </c>
      <c r="B244" s="54"/>
      <c r="C244" s="54"/>
      <c r="D244" s="31"/>
      <c r="E244" s="42"/>
      <c r="F244" s="10"/>
      <c r="G244" s="10"/>
    </row>
    <row r="245" spans="1:7" x14ac:dyDescent="0.25">
      <c r="A245" s="56" t="s">
        <v>171</v>
      </c>
      <c r="B245" s="56"/>
      <c r="C245" s="56"/>
      <c r="D245" s="31">
        <v>340</v>
      </c>
      <c r="E245" s="42">
        <f>SUM(E246:E248)</f>
        <v>2310173.5099999998</v>
      </c>
      <c r="F245" s="10"/>
      <c r="G245" s="10"/>
    </row>
    <row r="246" spans="1:7" ht="13.9" customHeight="1" x14ac:dyDescent="0.25">
      <c r="A246" s="57" t="s">
        <v>157</v>
      </c>
      <c r="B246" s="58"/>
      <c r="C246" s="59"/>
      <c r="D246" s="33" t="s">
        <v>174</v>
      </c>
      <c r="E246" s="42">
        <v>2200000</v>
      </c>
      <c r="F246" s="10"/>
      <c r="G246" s="10"/>
    </row>
    <row r="247" spans="1:7" ht="13.9" customHeight="1" x14ac:dyDescent="0.25">
      <c r="A247" s="57" t="s">
        <v>185</v>
      </c>
      <c r="B247" s="58"/>
      <c r="C247" s="59"/>
      <c r="D247" s="34" t="s">
        <v>174</v>
      </c>
      <c r="E247" s="43">
        <v>110173.51</v>
      </c>
      <c r="F247" s="10"/>
      <c r="G247" s="10"/>
    </row>
    <row r="248" spans="1:7" ht="13.9" customHeight="1" x14ac:dyDescent="0.25">
      <c r="A248" s="32"/>
      <c r="B248" s="39"/>
      <c r="C248" s="40"/>
      <c r="D248" s="31"/>
      <c r="E248" s="29"/>
      <c r="F248" s="10"/>
      <c r="G248" s="10"/>
    </row>
    <row r="249" spans="1:7" x14ac:dyDescent="0.25">
      <c r="A249" s="53" t="s">
        <v>186</v>
      </c>
      <c r="B249" s="54"/>
      <c r="C249" s="55"/>
      <c r="D249" s="44" t="s">
        <v>102</v>
      </c>
      <c r="E249" s="35" t="s">
        <v>102</v>
      </c>
      <c r="F249" s="10"/>
      <c r="G249" s="10"/>
    </row>
    <row r="250" spans="1:7" ht="13.9" customHeight="1" x14ac:dyDescent="0.25">
      <c r="A250" s="53" t="s">
        <v>187</v>
      </c>
      <c r="B250" s="54"/>
      <c r="C250" s="55"/>
      <c r="D250" s="31" t="s">
        <v>102</v>
      </c>
      <c r="E250" s="45">
        <v>6355000</v>
      </c>
      <c r="F250" s="10"/>
      <c r="G250" s="10"/>
    </row>
    <row r="251" spans="1:7" ht="38.450000000000003" customHeight="1" x14ac:dyDescent="0.25">
      <c r="A251" s="53" t="s">
        <v>188</v>
      </c>
      <c r="B251" s="54"/>
      <c r="C251" s="55"/>
      <c r="D251" s="46" t="s">
        <v>102</v>
      </c>
      <c r="E251" s="45">
        <v>0.9</v>
      </c>
      <c r="F251" s="10"/>
      <c r="G251" s="10"/>
    </row>
    <row r="252" spans="1:7" ht="17.45" customHeight="1" x14ac:dyDescent="0.25"/>
    <row r="253" spans="1:7" x14ac:dyDescent="0.25">
      <c r="A253" s="50" t="s">
        <v>189</v>
      </c>
      <c r="B253" s="50"/>
      <c r="C253" s="50"/>
      <c r="D253" s="50"/>
      <c r="E253" s="47"/>
      <c r="F253" s="52" t="s">
        <v>190</v>
      </c>
      <c r="G253" s="52"/>
    </row>
    <row r="254" spans="1:7" ht="29.25" customHeight="1" x14ac:dyDescent="0.25">
      <c r="A254" s="50"/>
      <c r="B254" s="50"/>
      <c r="C254" s="50"/>
      <c r="D254" s="17"/>
      <c r="E254" s="13" t="s">
        <v>191</v>
      </c>
      <c r="F254" s="51" t="s">
        <v>192</v>
      </c>
      <c r="G254" s="51"/>
    </row>
    <row r="255" spans="1:7" ht="15" customHeight="1" x14ac:dyDescent="0.25">
      <c r="A255" s="50" t="s">
        <v>193</v>
      </c>
      <c r="B255" s="50"/>
      <c r="C255" s="50"/>
      <c r="D255" s="50"/>
      <c r="E255" s="47"/>
      <c r="F255" s="52" t="s">
        <v>194</v>
      </c>
      <c r="G255" s="52"/>
    </row>
    <row r="256" spans="1:7" ht="28.5" customHeight="1" x14ac:dyDescent="0.25">
      <c r="A256" s="9"/>
      <c r="B256" s="9"/>
      <c r="C256" s="9"/>
      <c r="D256" s="9"/>
      <c r="E256" s="9" t="s">
        <v>191</v>
      </c>
      <c r="F256" s="51" t="s">
        <v>192</v>
      </c>
      <c r="G256" s="51"/>
    </row>
    <row r="257" spans="1:7" ht="15" customHeight="1" x14ac:dyDescent="0.25">
      <c r="A257" s="50" t="s">
        <v>195</v>
      </c>
      <c r="B257" s="50"/>
      <c r="C257" s="50"/>
      <c r="D257" s="50"/>
      <c r="E257" s="47"/>
      <c r="F257" s="52" t="s">
        <v>196</v>
      </c>
      <c r="G257" s="52"/>
    </row>
    <row r="258" spans="1:7" ht="28.5" customHeight="1" x14ac:dyDescent="0.25">
      <c r="A258" s="8"/>
      <c r="B258" s="8"/>
      <c r="C258" s="8"/>
      <c r="D258" s="9"/>
      <c r="E258" s="9" t="s">
        <v>191</v>
      </c>
      <c r="F258" s="51" t="s">
        <v>192</v>
      </c>
      <c r="G258" s="51"/>
    </row>
    <row r="259" spans="1:7" ht="15" customHeight="1" x14ac:dyDescent="0.25">
      <c r="A259" s="50" t="s">
        <v>197</v>
      </c>
      <c r="B259" s="50"/>
      <c r="C259" s="50"/>
      <c r="D259" s="50"/>
      <c r="E259" s="48"/>
      <c r="F259" s="52" t="s">
        <v>198</v>
      </c>
      <c r="G259" s="52"/>
    </row>
    <row r="260" spans="1:7" ht="30" customHeight="1" x14ac:dyDescent="0.25">
      <c r="A260" s="50" t="s">
        <v>199</v>
      </c>
      <c r="B260" s="50"/>
      <c r="C260" s="8"/>
      <c r="D260" s="9"/>
      <c r="E260" s="49" t="s">
        <v>191</v>
      </c>
      <c r="F260" s="51" t="s">
        <v>192</v>
      </c>
      <c r="G260" s="51"/>
    </row>
    <row r="261" spans="1:7" x14ac:dyDescent="0.25">
      <c r="A261" s="51" t="s">
        <v>200</v>
      </c>
      <c r="B261" s="51"/>
      <c r="C261" s="51"/>
      <c r="D261" s="9"/>
      <c r="E261" s="8"/>
      <c r="F261" s="8"/>
      <c r="G261" s="8"/>
    </row>
  </sheetData>
  <mergeCells count="329">
    <mergeCell ref="E1:G1"/>
    <mergeCell ref="E2:G2"/>
    <mergeCell ref="E3:G3"/>
    <mergeCell ref="E4:G4"/>
    <mergeCell ref="E5:G5"/>
    <mergeCell ref="E6:G6"/>
    <mergeCell ref="A20:C20"/>
    <mergeCell ref="A21:C23"/>
    <mergeCell ref="D21:E23"/>
    <mergeCell ref="A24:C26"/>
    <mergeCell ref="D24:E26"/>
    <mergeCell ref="A28:G28"/>
    <mergeCell ref="A8:G8"/>
    <mergeCell ref="A9:G9"/>
    <mergeCell ref="A12:E12"/>
    <mergeCell ref="A15:C18"/>
    <mergeCell ref="D15:E18"/>
    <mergeCell ref="A19:C19"/>
    <mergeCell ref="D19:E19"/>
    <mergeCell ref="A34:E34"/>
    <mergeCell ref="F34:G34"/>
    <mergeCell ref="A35:E35"/>
    <mergeCell ref="F35:G35"/>
    <mergeCell ref="A36:E36"/>
    <mergeCell ref="F36:G36"/>
    <mergeCell ref="A29:G29"/>
    <mergeCell ref="A30:G30"/>
    <mergeCell ref="A31:G31"/>
    <mergeCell ref="A32:G32"/>
    <mergeCell ref="A33:E33"/>
    <mergeCell ref="F33:G33"/>
    <mergeCell ref="A40:E40"/>
    <mergeCell ref="F40:G40"/>
    <mergeCell ref="A41:E41"/>
    <mergeCell ref="F41:G41"/>
    <mergeCell ref="A42:E42"/>
    <mergeCell ref="F42:G42"/>
    <mergeCell ref="A37:E37"/>
    <mergeCell ref="F37:G37"/>
    <mergeCell ref="A38:E38"/>
    <mergeCell ref="F38:G38"/>
    <mergeCell ref="A39:E39"/>
    <mergeCell ref="F39:G39"/>
    <mergeCell ref="A46:E46"/>
    <mergeCell ref="F46:G46"/>
    <mergeCell ref="A47:E47"/>
    <mergeCell ref="F47:G47"/>
    <mergeCell ref="A48:E48"/>
    <mergeCell ref="F48:G48"/>
    <mergeCell ref="A43:E43"/>
    <mergeCell ref="F43:G43"/>
    <mergeCell ref="A44:E44"/>
    <mergeCell ref="F44:G44"/>
    <mergeCell ref="A45:E45"/>
    <mergeCell ref="F45:G45"/>
    <mergeCell ref="A52:E52"/>
    <mergeCell ref="F52:G52"/>
    <mergeCell ref="A53:E53"/>
    <mergeCell ref="F53:G53"/>
    <mergeCell ref="A54:E54"/>
    <mergeCell ref="F54:G54"/>
    <mergeCell ref="A49:E49"/>
    <mergeCell ref="F49:G49"/>
    <mergeCell ref="A50:E50"/>
    <mergeCell ref="F50:G50"/>
    <mergeCell ref="A51:E51"/>
    <mergeCell ref="F51:G51"/>
    <mergeCell ref="A58:E58"/>
    <mergeCell ref="F58:G58"/>
    <mergeCell ref="A59:E59"/>
    <mergeCell ref="F59:G59"/>
    <mergeCell ref="A60:E60"/>
    <mergeCell ref="F60:G60"/>
    <mergeCell ref="A55:E55"/>
    <mergeCell ref="F55:G55"/>
    <mergeCell ref="A56:E56"/>
    <mergeCell ref="F56:G56"/>
    <mergeCell ref="A57:E57"/>
    <mergeCell ref="F57:G57"/>
    <mergeCell ref="A64:E64"/>
    <mergeCell ref="F64:G64"/>
    <mergeCell ref="A65:E65"/>
    <mergeCell ref="F65:G65"/>
    <mergeCell ref="A66:E66"/>
    <mergeCell ref="F66:G66"/>
    <mergeCell ref="A61:E61"/>
    <mergeCell ref="F61:G61"/>
    <mergeCell ref="A62:E62"/>
    <mergeCell ref="F62:G62"/>
    <mergeCell ref="A63:E63"/>
    <mergeCell ref="F63:G63"/>
    <mergeCell ref="A70:E70"/>
    <mergeCell ref="F70:G70"/>
    <mergeCell ref="A71:E71"/>
    <mergeCell ref="F71:G71"/>
    <mergeCell ref="A72:E72"/>
    <mergeCell ref="F72:G72"/>
    <mergeCell ref="A67:E67"/>
    <mergeCell ref="F67:G67"/>
    <mergeCell ref="A68:E68"/>
    <mergeCell ref="F68:G68"/>
    <mergeCell ref="A69:E69"/>
    <mergeCell ref="F69:G69"/>
    <mergeCell ref="A76:E76"/>
    <mergeCell ref="F76:G76"/>
    <mergeCell ref="A77:E77"/>
    <mergeCell ref="F77:G77"/>
    <mergeCell ref="A78:E78"/>
    <mergeCell ref="F78:G78"/>
    <mergeCell ref="A73:E73"/>
    <mergeCell ref="F73:G73"/>
    <mergeCell ref="A74:E74"/>
    <mergeCell ref="F74:G74"/>
    <mergeCell ref="A75:E75"/>
    <mergeCell ref="F75:G75"/>
    <mergeCell ref="A82:E82"/>
    <mergeCell ref="F82:G82"/>
    <mergeCell ref="A83:E83"/>
    <mergeCell ref="F83:G83"/>
    <mergeCell ref="A84:E84"/>
    <mergeCell ref="F84:G84"/>
    <mergeCell ref="A79:E79"/>
    <mergeCell ref="F79:G79"/>
    <mergeCell ref="A80:E80"/>
    <mergeCell ref="F80:G80"/>
    <mergeCell ref="A81:E81"/>
    <mergeCell ref="F81:G81"/>
    <mergeCell ref="A88:E88"/>
    <mergeCell ref="F88:G88"/>
    <mergeCell ref="A89:E89"/>
    <mergeCell ref="F89:G89"/>
    <mergeCell ref="A90:E90"/>
    <mergeCell ref="F90:G90"/>
    <mergeCell ref="A85:E85"/>
    <mergeCell ref="F85:G85"/>
    <mergeCell ref="A86:E86"/>
    <mergeCell ref="F86:G86"/>
    <mergeCell ref="A87:E87"/>
    <mergeCell ref="F87:G87"/>
    <mergeCell ref="A94:E94"/>
    <mergeCell ref="F94:G94"/>
    <mergeCell ref="A95:E95"/>
    <mergeCell ref="F95:G95"/>
    <mergeCell ref="A96:E96"/>
    <mergeCell ref="F96:G96"/>
    <mergeCell ref="A91:E91"/>
    <mergeCell ref="F91:G91"/>
    <mergeCell ref="A92:E92"/>
    <mergeCell ref="F92:G92"/>
    <mergeCell ref="A93:E93"/>
    <mergeCell ref="F93:G93"/>
    <mergeCell ref="A100:E100"/>
    <mergeCell ref="F100:G100"/>
    <mergeCell ref="A101:E101"/>
    <mergeCell ref="F101:G101"/>
    <mergeCell ref="A102:E102"/>
    <mergeCell ref="F102:G102"/>
    <mergeCell ref="A97:E97"/>
    <mergeCell ref="F97:G97"/>
    <mergeCell ref="A98:E98"/>
    <mergeCell ref="F98:G98"/>
    <mergeCell ref="A99:E99"/>
    <mergeCell ref="F99:G99"/>
    <mergeCell ref="A106:G106"/>
    <mergeCell ref="A107:G107"/>
    <mergeCell ref="A108:C109"/>
    <mergeCell ref="D108:D109"/>
    <mergeCell ref="E108:E109"/>
    <mergeCell ref="F108:G108"/>
    <mergeCell ref="A103:E103"/>
    <mergeCell ref="F103:G103"/>
    <mergeCell ref="A104:E104"/>
    <mergeCell ref="F104:G104"/>
    <mergeCell ref="A105:E105"/>
    <mergeCell ref="F105:G105"/>
    <mergeCell ref="A116:C116"/>
    <mergeCell ref="A117:C117"/>
    <mergeCell ref="A118:C118"/>
    <mergeCell ref="A119:C119"/>
    <mergeCell ref="A120:C120"/>
    <mergeCell ref="A121:C121"/>
    <mergeCell ref="A110:C110"/>
    <mergeCell ref="A111:C111"/>
    <mergeCell ref="A112:C112"/>
    <mergeCell ref="A113:C113"/>
    <mergeCell ref="A114:C114"/>
    <mergeCell ref="A115:C115"/>
    <mergeCell ref="A128:C128"/>
    <mergeCell ref="A129:C129"/>
    <mergeCell ref="A130:C130"/>
    <mergeCell ref="A131:C131"/>
    <mergeCell ref="A132:C132"/>
    <mergeCell ref="A133:C133"/>
    <mergeCell ref="A122:C122"/>
    <mergeCell ref="A123:C123"/>
    <mergeCell ref="A124:C124"/>
    <mergeCell ref="A125:C125"/>
    <mergeCell ref="A126:C126"/>
    <mergeCell ref="A127:C127"/>
    <mergeCell ref="A140:C140"/>
    <mergeCell ref="A141:C141"/>
    <mergeCell ref="A142:C142"/>
    <mergeCell ref="A143:C143"/>
    <mergeCell ref="A144:C144"/>
    <mergeCell ref="A145:C145"/>
    <mergeCell ref="A134:C134"/>
    <mergeCell ref="A135:C135"/>
    <mergeCell ref="A136:C136"/>
    <mergeCell ref="A137:C137"/>
    <mergeCell ref="A138:C138"/>
    <mergeCell ref="A139:C139"/>
    <mergeCell ref="A152:C152"/>
    <mergeCell ref="A153:C153"/>
    <mergeCell ref="A154:C154"/>
    <mergeCell ref="A155:C155"/>
    <mergeCell ref="A156:C156"/>
    <mergeCell ref="A157:C157"/>
    <mergeCell ref="A146:C146"/>
    <mergeCell ref="A147:C147"/>
    <mergeCell ref="A148:C148"/>
    <mergeCell ref="A149:C149"/>
    <mergeCell ref="A150:C150"/>
    <mergeCell ref="A151:C151"/>
    <mergeCell ref="A164:C164"/>
    <mergeCell ref="A165:C165"/>
    <mergeCell ref="A166:C166"/>
    <mergeCell ref="A167:C167"/>
    <mergeCell ref="A168:C168"/>
    <mergeCell ref="A169:C169"/>
    <mergeCell ref="A158:C158"/>
    <mergeCell ref="A159:C159"/>
    <mergeCell ref="A160:C160"/>
    <mergeCell ref="A161:C161"/>
    <mergeCell ref="A162:C162"/>
    <mergeCell ref="A163:C163"/>
    <mergeCell ref="A176:C176"/>
    <mergeCell ref="A177:C177"/>
    <mergeCell ref="A178:C178"/>
    <mergeCell ref="A179:C179"/>
    <mergeCell ref="A180:C180"/>
    <mergeCell ref="A181:C181"/>
    <mergeCell ref="A170:C170"/>
    <mergeCell ref="A171:C171"/>
    <mergeCell ref="A172:C172"/>
    <mergeCell ref="A173:C173"/>
    <mergeCell ref="A174:C174"/>
    <mergeCell ref="A175:C175"/>
    <mergeCell ref="A188:C188"/>
    <mergeCell ref="A189:C189"/>
    <mergeCell ref="A190:C190"/>
    <mergeCell ref="A191:C191"/>
    <mergeCell ref="A192:C192"/>
    <mergeCell ref="A193:C193"/>
    <mergeCell ref="A182:C182"/>
    <mergeCell ref="A183:C183"/>
    <mergeCell ref="A184:C184"/>
    <mergeCell ref="A185:C185"/>
    <mergeCell ref="A186:C186"/>
    <mergeCell ref="A187:C187"/>
    <mergeCell ref="A200:C200"/>
    <mergeCell ref="A201:C201"/>
    <mergeCell ref="A202:C202"/>
    <mergeCell ref="A203:C203"/>
    <mergeCell ref="A204:C204"/>
    <mergeCell ref="A205:C205"/>
    <mergeCell ref="A194:C194"/>
    <mergeCell ref="A195:C195"/>
    <mergeCell ref="A196:C196"/>
    <mergeCell ref="A197:C197"/>
    <mergeCell ref="A198:C198"/>
    <mergeCell ref="A199:C199"/>
    <mergeCell ref="A212:C212"/>
    <mergeCell ref="A213:C213"/>
    <mergeCell ref="A214:C214"/>
    <mergeCell ref="A215:C215"/>
    <mergeCell ref="A216:C216"/>
    <mergeCell ref="A217:C217"/>
    <mergeCell ref="A206:C206"/>
    <mergeCell ref="A207:C207"/>
    <mergeCell ref="A208:C208"/>
    <mergeCell ref="A209:C209"/>
    <mergeCell ref="A210:C210"/>
    <mergeCell ref="A211:C211"/>
    <mergeCell ref="A224:C224"/>
    <mergeCell ref="A225:C225"/>
    <mergeCell ref="A227:C227"/>
    <mergeCell ref="A228:C228"/>
    <mergeCell ref="A229:C229"/>
    <mergeCell ref="A230:C230"/>
    <mergeCell ref="A218:C218"/>
    <mergeCell ref="A219:C219"/>
    <mergeCell ref="A220:C220"/>
    <mergeCell ref="A221:C221"/>
    <mergeCell ref="A222:C222"/>
    <mergeCell ref="A223:C223"/>
    <mergeCell ref="A237:C237"/>
    <mergeCell ref="A238:C238"/>
    <mergeCell ref="A239:C239"/>
    <mergeCell ref="A240:C240"/>
    <mergeCell ref="A242:C242"/>
    <mergeCell ref="A243:C243"/>
    <mergeCell ref="A231:C231"/>
    <mergeCell ref="A232:C232"/>
    <mergeCell ref="A233:C233"/>
    <mergeCell ref="A234:C234"/>
    <mergeCell ref="A235:C235"/>
    <mergeCell ref="A236:C236"/>
    <mergeCell ref="A251:C251"/>
    <mergeCell ref="A253:D253"/>
    <mergeCell ref="F253:G253"/>
    <mergeCell ref="A254:C254"/>
    <mergeCell ref="F254:G254"/>
    <mergeCell ref="A255:D255"/>
    <mergeCell ref="F255:G255"/>
    <mergeCell ref="A244:C244"/>
    <mergeCell ref="A245:C245"/>
    <mergeCell ref="A246:C246"/>
    <mergeCell ref="A247:C247"/>
    <mergeCell ref="A249:C249"/>
    <mergeCell ref="A250:C250"/>
    <mergeCell ref="A260:B260"/>
    <mergeCell ref="F260:G260"/>
    <mergeCell ref="A261:C261"/>
    <mergeCell ref="F256:G256"/>
    <mergeCell ref="A257:D257"/>
    <mergeCell ref="F257:G257"/>
    <mergeCell ref="F258:G258"/>
    <mergeCell ref="A259:D259"/>
    <mergeCell ref="F259:G2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2014-03-07T07:10:46Z</dcterms:modified>
</cp:coreProperties>
</file>